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1640" activeTab="0"/>
  </bookViews>
  <sheets>
    <sheet name="Отчет" sheetId="1" r:id="rId1"/>
    <sheet name="Выгрузка" sheetId="2" r:id="rId2"/>
    <sheet name="Выгрузка в ФНС" sheetId="3" r:id="rId3"/>
    <sheet name="Схема" sheetId="4" r:id="rId4"/>
  </sheets>
  <definedNames>
    <definedName name="BACC">'Отчет'!$U$133</definedName>
    <definedName name="BDIR">'Отчет'!$U$130</definedName>
    <definedName name="BEGIN">'Отчет'!$V$15</definedName>
    <definedName name="BUH_FAMILYNAME">'Выгрузка в ФНС'!$G$12</definedName>
    <definedName name="BUH_FIRSTNAME">'Выгрузка в ФНС'!$G$13</definedName>
    <definedName name="BUH_LASTNAME">'Выгрузка в ФНС'!$G$14</definedName>
    <definedName name="CDATE">'Отчет'!$CK$4</definedName>
    <definedName name="CGLAVA">'Отчет'!$CK$9</definedName>
    <definedName name="COKATO">'Отчет'!$CK$7</definedName>
    <definedName name="COKPO1">'Отчет'!$CK$5</definedName>
    <definedName name="COKPO2">'Отчет'!$CK$8</definedName>
    <definedName name="DIR_FAMILYNAME">'Выгрузка в ФНС'!$G$7</definedName>
    <definedName name="DIR_FIRSTNAME">'Выгрузка в ФНС'!$G$8</definedName>
    <definedName name="DIR_LASTNAME">'Выгрузка в ФНС'!$G$9</definedName>
    <definedName name="END">'Отчет'!$CT$125</definedName>
    <definedName name="filePathGNU">'Выгрузка в ФНС'!$B$26</definedName>
    <definedName name="FinTypeXml">'Выгрузка в ФНС'!$D$22</definedName>
    <definedName name="HAGENT1">'Отчет'!$T$6</definedName>
    <definedName name="HAGENT2">'Отчет'!$T$8</definedName>
    <definedName name="HDAY">'Отчет'!$AH$4</definedName>
    <definedName name="HMONTH">'Отчет'!$AK$4</definedName>
    <definedName name="HSUPKIND">'Отчет'!$T$11</definedName>
    <definedName name="HYEAR">'Отчет'!$AZ$4</definedName>
    <definedName name="IDEN_FIN_TO">'Выгрузка в ФНС'!$D$7</definedName>
    <definedName name="IDEN_TO">'Выгрузка в ФНС'!$D$6</definedName>
    <definedName name="ISPOLN">'Отчет'!$H$140</definedName>
    <definedName name="ISPOLN_FIO">'Отчет'!$AF$140</definedName>
    <definedName name="L1_ANLCODE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INE_TYPE">'Отчет'!#REF!</definedName>
    <definedName name="PATH_FOLDER">'Выгрузка в ФНС'!$D$3</definedName>
    <definedName name="TH_PAGE">'Отчет'!#REF!</definedName>
    <definedName name="TH_TITLE">'Отчет'!#REF!</definedName>
    <definedName name="THEAD">'Отчет'!#REF!</definedName>
    <definedName name="THEAD.1">'Отчет'!$16:$21</definedName>
    <definedName name="THEAD.2">'Отчет'!$43:$48</definedName>
    <definedName name="THEAD.3">'Отчет'!$67:$72</definedName>
    <definedName name="THEAD.4">'Отчет'!$90:$95</definedName>
    <definedName name="THEAD.5">'Отчет'!$113:$118</definedName>
    <definedName name="TLINE1">'Отчет'!#REF!</definedName>
    <definedName name="TLINE1.1">'Отчет'!$22:$22</definedName>
    <definedName name="TLINE1.10">'Отчет'!$31:$31</definedName>
    <definedName name="TLINE1.11">'Отчет'!$32:$32</definedName>
    <definedName name="TLINE1.12">'Отчет'!$33:$33</definedName>
    <definedName name="TLINE1.13">'Отчет'!$34:$34</definedName>
    <definedName name="TLINE1.14">'Отчет'!$35:$35</definedName>
    <definedName name="TLINE1.15">'Отчет'!$36:$36</definedName>
    <definedName name="TLINE1.16">'Отчет'!$37:$37</definedName>
    <definedName name="TLINE1.17">'Отчет'!$38:$38</definedName>
    <definedName name="TLINE1.18">'Отчет'!$39:$39</definedName>
    <definedName name="TLINE1.19">'Отчет'!$40:$40</definedName>
    <definedName name="TLINE1.2">'Отчет'!$23:$23</definedName>
    <definedName name="TLINE1.20">'Отчет'!$41:$41</definedName>
    <definedName name="TLINE1.21">'Отчет'!$42:$42</definedName>
    <definedName name="TLINE1.22">'Отчет'!$49:$49</definedName>
    <definedName name="TLINE1.23">'Отчет'!$50:$50</definedName>
    <definedName name="TLINE1.24">'Отчет'!$51:$51</definedName>
    <definedName name="TLINE1.25">'Отчет'!$52:$52</definedName>
    <definedName name="TLINE1.26">'Отчет'!$53:$53</definedName>
    <definedName name="TLINE1.27">'Отчет'!$54:$54</definedName>
    <definedName name="TLINE1.28">'Отчет'!$55:$55</definedName>
    <definedName name="TLINE1.29">'Отчет'!$56:$56</definedName>
    <definedName name="TLINE1.3">'Отчет'!$24:$24</definedName>
    <definedName name="TLINE1.30">'Отчет'!$57:$57</definedName>
    <definedName name="TLINE1.31">'Отчет'!$58:$58</definedName>
    <definedName name="TLINE1.32">'Отчет'!$59:$59</definedName>
    <definedName name="TLINE1.33">'Отчет'!$60:$60</definedName>
    <definedName name="TLINE1.34">'Отчет'!$61:$61</definedName>
    <definedName name="TLINE1.35">'Отчет'!$62:$62</definedName>
    <definedName name="TLINE1.36">'Отчет'!$63:$63</definedName>
    <definedName name="TLINE1.37">'Отчет'!$64:$64</definedName>
    <definedName name="TLINE1.38">'Отчет'!$65:$65</definedName>
    <definedName name="TLINE1.39">'Отчет'!$66:$66</definedName>
    <definedName name="TLINE1.4">'Отчет'!$25:$25</definedName>
    <definedName name="TLINE1.40">'Отчет'!$73:$73</definedName>
    <definedName name="TLINE1.41">'Отчет'!$74:$74</definedName>
    <definedName name="TLINE1.42">'Отчет'!$75:$75</definedName>
    <definedName name="TLINE1.43">'Отчет'!$76:$76</definedName>
    <definedName name="TLINE1.44">'Отчет'!$77:$77</definedName>
    <definedName name="TLINE1.45">'Отчет'!$78:$78</definedName>
    <definedName name="TLINE1.46">'Отчет'!$79:$79</definedName>
    <definedName name="TLINE1.47">'Отчет'!$80:$80</definedName>
    <definedName name="TLINE1.48">'Отчет'!$81:$81</definedName>
    <definedName name="TLINE1.49">'Отчет'!$82:$82</definedName>
    <definedName name="TLINE1.5">'Отчет'!$26:$26</definedName>
    <definedName name="TLINE1.50">'Отчет'!$83:$83</definedName>
    <definedName name="TLINE1.51">'Отчет'!$84:$84</definedName>
    <definedName name="TLINE1.52">'Отчет'!$85:$85</definedName>
    <definedName name="TLINE1.53">'Отчет'!$86:$86</definedName>
    <definedName name="TLINE1.54">'Отчет'!$87:$87</definedName>
    <definedName name="TLINE1.55">'Отчет'!$88:$88</definedName>
    <definedName name="TLINE1.56">'Отчет'!$89:$89</definedName>
    <definedName name="TLINE1.57">'Отчет'!$96:$96</definedName>
    <definedName name="TLINE1.58">'Отчет'!$97:$97</definedName>
    <definedName name="TLINE1.59">'Отчет'!$98:$98</definedName>
    <definedName name="TLINE1.6">'Отчет'!$27:$27</definedName>
    <definedName name="TLINE1.60">'Отчет'!$99:$99</definedName>
    <definedName name="TLINE1.61">'Отчет'!$100:$100</definedName>
    <definedName name="TLINE1.62">'Отчет'!$101:$101</definedName>
    <definedName name="TLINE1.63">'Отчет'!$102:$102</definedName>
    <definedName name="TLINE1.64">'Отчет'!$103:$103</definedName>
    <definedName name="TLINE1.65">'Отчет'!$104:$104</definedName>
    <definedName name="TLINE1.66">'Отчет'!$105:$105</definedName>
    <definedName name="TLINE1.67">'Отчет'!$106:$106</definedName>
    <definedName name="TLINE1.68">'Отчет'!$107:$107</definedName>
    <definedName name="TLINE1.69">'Отчет'!$108:$108</definedName>
    <definedName name="TLINE1.7">'Отчет'!$28:$28</definedName>
    <definedName name="TLINE1.70">'Отчет'!$109:$109</definedName>
    <definedName name="TLINE1.71">'Отчет'!$110:$110</definedName>
    <definedName name="TLINE1.72">'Отчет'!$111:$111</definedName>
    <definedName name="TLINE1.73">'Отчет'!$112:$112</definedName>
    <definedName name="TLINE1.74">'Отчет'!$119:$119</definedName>
    <definedName name="TLINE1.75">'Отчет'!$120:$120</definedName>
    <definedName name="TLINE1.76">'Отчет'!$121:$121</definedName>
    <definedName name="TLINE1.77">'Отчет'!$122:$122</definedName>
    <definedName name="TLINE1.78">'Отчет'!$123:$123</definedName>
    <definedName name="TLINE1.79">'Отчет'!$124:$124</definedName>
    <definedName name="TLINE1.8">'Отчет'!$29:$29</definedName>
    <definedName name="TLINE1.9">'Отчет'!$30:$30</definedName>
    <definedName name="txt_fileName">'Выгрузка'!$H$4</definedName>
    <definedName name="txtKind">'Выгрузка'!$D$1</definedName>
    <definedName name="ДатаОтчXml">'Выгрузка в ФНС'!$D$21</definedName>
    <definedName name="ИННЮЛ">'Выгрузка в ФНС'!$D$8</definedName>
    <definedName name="КПП">'Выгрузка в ФНС'!$D$9</definedName>
    <definedName name="МФБухгалтер">'Выгрузка'!$G$12</definedName>
    <definedName name="МФВРО">'Выгрузка'!$G$8</definedName>
    <definedName name="МФВРО1">'Выгрузка'!$B$8</definedName>
    <definedName name="МФДатаПо">'Выгрузка'!$G$6</definedName>
    <definedName name="МФДолжность">'Выгрузка'!$G$16</definedName>
    <definedName name="МФДолжностьУполЛиц">'Выгрузка'!$G$14</definedName>
    <definedName name="МФИсполнитель">'Выгрузка'!$G$15</definedName>
    <definedName name="МФИСТ">'Выгрузка'!$G$9</definedName>
    <definedName name="МФКОДФ">'Выгрузка'!$B$3</definedName>
    <definedName name="МФПРД">'Выгрузка'!$G$5</definedName>
    <definedName name="МФРОД">'Выгрузка'!$G$7</definedName>
    <definedName name="МФРОД1">'Выгрузка'!$B$7</definedName>
    <definedName name="МФРуководитель">'Выгрузка'!$G$10</definedName>
    <definedName name="МФРуководительУполЛиц">'Выгрузка'!$G$13</definedName>
    <definedName name="МФРуководительФЭС">'Выгрузка'!$G$11</definedName>
    <definedName name="МФТелефон">'Выгрузка'!$G$17</definedName>
    <definedName name="ОтчетГодXml">'Выгрузка в ФНС'!$D$19</definedName>
  </definedNames>
  <calcPr fullCalcOnLoad="1"/>
</workbook>
</file>

<file path=xl/comments2.xml><?xml version="1.0" encoding="utf-8"?>
<comments xmlns="http://schemas.openxmlformats.org/spreadsheetml/2006/main">
  <authors>
    <author>parus</author>
  </authors>
  <commentList>
    <comment ref="G5" authorId="0">
      <text>
        <r>
          <rPr>
            <sz val="8"/>
            <rFont val="Tahoma"/>
            <family val="2"/>
          </rPr>
          <t>Периодичность
(3-месячная, 4-квартальная, 5-годовая, 6-реорганизация)</t>
        </r>
      </text>
    </comment>
    <comment ref="G6" authorId="0">
      <text>
        <r>
          <rPr>
            <sz val="8"/>
            <rFont val="Tahoma"/>
            <family val="2"/>
          </rPr>
          <t>Регламентная дата, на которую предоставляется отчетность
в формате ДД.ММ.ГГГГ (ДД - день, ММ - месяц, ГГГГ - год.)</t>
        </r>
      </text>
    </comment>
    <comment ref="G7" authorId="0">
      <text>
        <r>
          <rPr>
            <sz val="8"/>
            <rFont val="Tahoma"/>
            <family val="2"/>
          </rPr>
          <t>Код главы реорганизуемой организации</t>
        </r>
      </text>
    </comment>
    <comment ref="G8" authorId="0">
      <text>
        <r>
          <rPr>
            <sz val="8"/>
            <rFont val="Tahoma"/>
            <family val="2"/>
          </rPr>
          <t>Вид реорганизационной отчетности
(1-промежуточная, 2-передаточная (разделительная))</t>
        </r>
      </text>
    </comment>
    <comment ref="G9" authorId="0">
      <text>
        <r>
          <rPr>
            <sz val="8"/>
            <rFont val="Tahoma"/>
            <family val="2"/>
          </rPr>
          <t>Код главы министерства, ведомства</t>
        </r>
      </text>
    </comment>
  </commentList>
</comments>
</file>

<file path=xl/sharedStrings.xml><?xml version="1.0" encoding="utf-8"?>
<sst xmlns="http://schemas.openxmlformats.org/spreadsheetml/2006/main" count="2348" uniqueCount="538">
  <si>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</si>
  <si>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</si>
  <si>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</si>
  <si>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</si>
  <si>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</si>
  <si>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</si>
  <si>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</si>
  <si>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</si>
  <si>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</si>
  <si>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</si>
  <si>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</si>
  <si>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</si>
  <si>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</si>
  <si>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</si>
  <si>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</si>
  <si>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</si>
  <si>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</si>
  <si>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</si>
  <si>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</si>
  <si>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</si>
  <si>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</si>
  <si>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 xml:space="preserve">по ОКАТО 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</si>
  <si>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</si>
  <si>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</si>
  <si>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</si>
  <si>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</si>
  <si>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Вид финансового обеспечения</t>
  </si>
  <si>
    <t>(деятельности) учреждения: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</si>
  <si>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</si>
  <si>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</si>
  <si>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</si>
  <si>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</si>
  <si>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</si>
  <si>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</si>
  <si>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</si>
  <si>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</si>
  <si>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лицевые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</si>
  <si>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</si>
  <si>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</si>
  <si>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</si>
  <si>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</si>
  <si>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</si>
  <si>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</si>
  <si>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ана-
лити-
ки</t>
  </si>
  <si>
    <t>Код
стро-
ки</t>
  </si>
  <si>
    <t>Наименование показателя</t>
  </si>
  <si>
    <t xml:space="preserve">Папка выгрузки: 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</si>
  <si>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</si>
  <si>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</si>
  <si>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</si>
  <si>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</si>
  <si>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Исполнитель: </t>
  </si>
  <si>
    <t xml:space="preserve">Телефон: </t>
  </si>
  <si>
    <t>Формат выходных файлов</t>
  </si>
  <si>
    <t>FFF     P     VV .  TXT</t>
  </si>
  <si>
    <t>Расширение файла</t>
  </si>
  <si>
    <t>Номер версии отчетной формы</t>
  </si>
  <si>
    <t>Код периодичности:
M – месячная (шрифт лат.)
Q- квартальная (шрифт лат.) ( на 1 апреля, 1 июля и 1 октября)
Y – годовая (шрифт лат.) (на 1 января).</t>
  </si>
  <si>
    <t>FFF или FFFF – 3-х или 4-значный код отчетной формы
(см. Таблица 1, графа 1)</t>
  </si>
  <si>
    <t>C:\</t>
  </si>
  <si>
    <t>#%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</si>
  <si>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</si>
  <si>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</si>
  <si>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</si>
  <si>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</si>
  <si>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</si>
  <si>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</si>
  <si>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</si>
  <si>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</si>
  <si>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</si>
  <si>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 xml:space="preserve">  &lt;/area&gt;</t>
  </si>
  <si>
    <t>&lt;/tbl&gt;</t>
  </si>
  <si>
    <t>ТБ=02</t>
  </si>
  <si>
    <t>#&amp;</t>
  </si>
  <si>
    <t>Руководитель=&lt;c name="МФРуководитель"/&gt;</t>
  </si>
  <si>
    <t>Исполнитель=&lt;c name="МФИсполнитель"/&gt;</t>
  </si>
  <si>
    <t>Тел.=&lt;c name="МФТелефон"/&gt;</t>
  </si>
  <si>
    <t>#~</t>
  </si>
  <si>
    <t>##</t>
  </si>
  <si>
    <t>&lt;set page="Выгрузка"/&gt;</t>
  </si>
  <si>
    <t>&lt;set page="Отчет"/&gt;</t>
  </si>
  <si>
    <t>ТБ=03</t>
  </si>
  <si>
    <t xml:space="preserve">  &lt;area nameLT ="BEGIN" nameRB = "END" TypeValue = "1"&gt;</t>
  </si>
  <si>
    <t xml:space="preserve">  &lt;area nameLT ="BEGIN" nameRB = "END" TypeValue = "2"&gt;</t>
  </si>
  <si>
    <t xml:space="preserve">  &lt;area nameLT ="BEGIN" nameRB = "END" TypeValue = "3"&gt;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</si>
  <si>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</si>
  <si>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</si>
  <si>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</si>
  <si>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</si>
  <si>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</si>
  <si>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</si>
  <si>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</si>
  <si>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</si>
  <si>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Должность=&lt;c name="МФДолжность"/&gt;</t>
  </si>
  <si>
    <t>ППО=ПАРУС 8 Бухгалтерия</t>
  </si>
  <si>
    <t xml:space="preserve">РОД: </t>
  </si>
  <si>
    <t xml:space="preserve">ВРО: </t>
  </si>
  <si>
    <t>&lt;c name="МФРОД1"/&gt;</t>
  </si>
  <si>
    <t>&lt;c name="МФВРО1"/&gt;</t>
  </si>
  <si>
    <t>d</t>
  </si>
  <si>
    <t>Вид</t>
  </si>
  <si>
    <t>Собственные доходы учреждения</t>
  </si>
  <si>
    <t>z</t>
  </si>
  <si>
    <t>Субсидии на выполнение задания</t>
  </si>
  <si>
    <t>c</t>
  </si>
  <si>
    <t>Субсидии на иные цели</t>
  </si>
  <si>
    <t>i</t>
  </si>
  <si>
    <t>Бюджетные инвестиции</t>
  </si>
  <si>
    <t>m</t>
  </si>
  <si>
    <t>Средства по ОМС</t>
  </si>
  <si>
    <t xml:space="preserve">Вид: </t>
  </si>
  <si>
    <t>КОДФ=&lt;c name="МФКОДФ"/&gt;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</si>
  <si>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</si>
  <si>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</si>
  <si>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</si>
  <si>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</si>
  <si>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</si>
  <si>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</si>
  <si>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</si>
  <si>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</si>
  <si>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</si>
  <si>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</si>
  <si>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</si>
  <si>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</si>
  <si>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</si>
  <si>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</si>
  <si>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</si>
  <si>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</si>
  <si>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</si>
  <si>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</si>
  <si>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</si>
  <si>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</si>
  <si>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</si>
  <si>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</si>
  <si>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</si>
  <si>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</si>
  <si>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</si>
  <si>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</si>
  <si>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</si>
  <si>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</si>
  <si>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</si>
  <si>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</si>
  <si>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</si>
  <si>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</si>
  <si>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</si>
  <si>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</si>
  <si>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Дата, на которую сформирован баланс</t>
  </si>
  <si>
    <t>ДатаОтч</t>
  </si>
  <si>
    <t>Значение</t>
  </si>
  <si>
    <t>NO_BOUCHR6</t>
  </si>
  <si>
    <t>Дата</t>
  </si>
  <si>
    <t>Год</t>
  </si>
  <si>
    <t>Месяц</t>
  </si>
  <si>
    <t>День</t>
  </si>
  <si>
    <t>ПАРУС 8561</t>
  </si>
  <si>
    <t>0</t>
  </si>
  <si>
    <t>Файл:</t>
  </si>
  <si>
    <t>Тип</t>
  </si>
  <si>
    <t xml:space="preserve">Код </t>
  </si>
  <si>
    <t>Н</t>
  </si>
  <si>
    <t>Файл</t>
  </si>
  <si>
    <t>А</t>
  </si>
  <si>
    <t>С</t>
  </si>
  <si>
    <t>Документ</t>
  </si>
  <si>
    <t>Период</t>
  </si>
  <si>
    <t>ОКЕИ</t>
  </si>
  <si>
    <t>СвНП</t>
  </si>
  <si>
    <t>АН</t>
  </si>
  <si>
    <t>ОКПО</t>
  </si>
  <si>
    <t>ОКАТО</t>
  </si>
  <si>
    <t>ОКПО_Учр</t>
  </si>
  <si>
    <t>ГлаваБК</t>
  </si>
  <si>
    <t>НПЮЛ</t>
  </si>
  <si>
    <t>НаимОрг</t>
  </si>
  <si>
    <t>НаимОП</t>
  </si>
  <si>
    <t>Учредит</t>
  </si>
  <si>
    <t>УчредПолн</t>
  </si>
  <si>
    <t>Р</t>
  </si>
  <si>
    <t>СН</t>
  </si>
  <si>
    <t>Подписант</t>
  </si>
  <si>
    <t>ПрПодп</t>
  </si>
  <si>
    <t>Тлф</t>
  </si>
  <si>
    <t>E-mail</t>
  </si>
  <si>
    <t>ФИО</t>
  </si>
  <si>
    <t>Фамилия</t>
  </si>
  <si>
    <t>Имя</t>
  </si>
  <si>
    <t>Отчество</t>
  </si>
  <si>
    <t>ВидФО</t>
  </si>
  <si>
    <t xml:space="preserve">Сведения о лице, подписавшем документ </t>
  </si>
  <si>
    <t>Руководитель финансово-экономической службы (Фамилия)</t>
  </si>
  <si>
    <t>Руководитель финансово-экономической службы (Имя)</t>
  </si>
  <si>
    <t>Руководитель финансово-экономической службы (Отчество)</t>
  </si>
  <si>
    <t>ОтчетПланФХД</t>
  </si>
  <si>
    <t>Доход</t>
  </si>
  <si>
    <t>ДохВс</t>
  </si>
  <si>
    <t>КодАналит</t>
  </si>
  <si>
    <t>УтвПланНазн</t>
  </si>
  <si>
    <t>ИспЛицСч</t>
  </si>
  <si>
    <t>ИспБанкСч</t>
  </si>
  <si>
    <t>ИспКасУчр</t>
  </si>
  <si>
    <t>ИспНекасОп</t>
  </si>
  <si>
    <t>ИспИтого</t>
  </si>
  <si>
    <t>НеИспПланНазн</t>
  </si>
  <si>
    <t>ДохСобств</t>
  </si>
  <si>
    <t>ДохСобствВс</t>
  </si>
  <si>
    <t>ДохАрендАкт</t>
  </si>
  <si>
    <t>ДохПлатУсл</t>
  </si>
  <si>
    <t>ДохШтраф</t>
  </si>
  <si>
    <t>БВПостБюдж</t>
  </si>
  <si>
    <t>БВПостБюджВс</t>
  </si>
  <si>
    <t>ПостИно</t>
  </si>
  <si>
    <t>ПостМФО</t>
  </si>
  <si>
    <t>ДохАктив</t>
  </si>
  <si>
    <t>ДохАктивВс</t>
  </si>
  <si>
    <t>ВыбытОС</t>
  </si>
  <si>
    <t>ВыбытНМА</t>
  </si>
  <si>
    <t>ВыбНПрА</t>
  </si>
  <si>
    <t>ВыбМатЗ</t>
  </si>
  <si>
    <t>ВыбЦБ</t>
  </si>
  <si>
    <t>ВыбАкц</t>
  </si>
  <si>
    <t>ВыбИнФА</t>
  </si>
  <si>
    <t>ДохПроч</t>
  </si>
  <si>
    <t>ДохПрочВс</t>
  </si>
  <si>
    <t>СубГосЗадан</t>
  </si>
  <si>
    <t>СубИнЦел</t>
  </si>
  <si>
    <t>БюджИнвест</t>
  </si>
  <si>
    <t>ДохИные</t>
  </si>
  <si>
    <t>Расход</t>
  </si>
  <si>
    <t>РасхВс</t>
  </si>
  <si>
    <t>ОплатТруд</t>
  </si>
  <si>
    <t>ОплатТрудВс</t>
  </si>
  <si>
    <t>ЗарабПлат</t>
  </si>
  <si>
    <t>ПрочВыпл</t>
  </si>
  <si>
    <t>НачислВыплОТ</t>
  </si>
  <si>
    <t>ПриобРаб</t>
  </si>
  <si>
    <t>ПриобРабВс</t>
  </si>
  <si>
    <t>УслугСвяз</t>
  </si>
  <si>
    <t>ТранспУслуг</t>
  </si>
  <si>
    <t>КоммунУслуг</t>
  </si>
  <si>
    <t>АрендПлатИм</t>
  </si>
  <si>
    <t>РабСодержИм</t>
  </si>
  <si>
    <t>ПрочРаб</t>
  </si>
  <si>
    <t>ОбслДолг</t>
  </si>
  <si>
    <t>ОбслДолгВс</t>
  </si>
  <si>
    <t>ОбслДолгРез</t>
  </si>
  <si>
    <t>ОбслДолгНеРез</t>
  </si>
  <si>
    <t>ПеречОрг</t>
  </si>
  <si>
    <t>ПеречОргВс</t>
  </si>
  <si>
    <t>ПеречГосОрг</t>
  </si>
  <si>
    <t>ПеречКрГосОрг</t>
  </si>
  <si>
    <t>ПеречБюдж</t>
  </si>
  <si>
    <t>ПеречБюджВс</t>
  </si>
  <si>
    <t>ПеречИно</t>
  </si>
  <si>
    <t>ПеречМО</t>
  </si>
  <si>
    <t>СоцОбесп</t>
  </si>
  <si>
    <t>СоцОбеспВс</t>
  </si>
  <si>
    <t>ПомНасел</t>
  </si>
  <si>
    <t>ПособГосУпр</t>
  </si>
  <si>
    <t>РасхПроч</t>
  </si>
  <si>
    <t>ПриобрНФА</t>
  </si>
  <si>
    <t>ПриобрНФАВс</t>
  </si>
  <si>
    <t>ПриобрОС</t>
  </si>
  <si>
    <t>ПриобрНМА</t>
  </si>
  <si>
    <t>ПриобрНПрА</t>
  </si>
  <si>
    <t>ПриобрМатЗ</t>
  </si>
  <si>
    <t>ПриобрФА</t>
  </si>
  <si>
    <t>ПриобрФАВс</t>
  </si>
  <si>
    <t>ПриобрЦБ</t>
  </si>
  <si>
    <t>ПриобрАкц</t>
  </si>
  <si>
    <t>ПриобрИнФА</t>
  </si>
  <si>
    <t>РезИсполн</t>
  </si>
  <si>
    <t>ИстФинанс</t>
  </si>
  <si>
    <t>ИстФинансВс</t>
  </si>
  <si>
    <t>ВнутрИст</t>
  </si>
  <si>
    <t>ВнутрИстВс</t>
  </si>
  <si>
    <t>КурсРазн</t>
  </si>
  <si>
    <t>ПостЗайм</t>
  </si>
  <si>
    <t>ВыплЗайм</t>
  </si>
  <si>
    <t>ПостРез</t>
  </si>
  <si>
    <t>ПогашРез</t>
  </si>
  <si>
    <t>ВнешнИст</t>
  </si>
  <si>
    <t>ВнешнИстВс</t>
  </si>
  <si>
    <t>ПогашНеРез</t>
  </si>
  <si>
    <t>ИзмОстСр</t>
  </si>
  <si>
    <t>ИзмОстСрВс</t>
  </si>
  <si>
    <t>УвОстСрВс</t>
  </si>
  <si>
    <t>УмОстСрВс</t>
  </si>
  <si>
    <t>ИзмВнутрОб</t>
  </si>
  <si>
    <t>ИзмВнутрОбВс</t>
  </si>
  <si>
    <t>УвОстСрУч</t>
  </si>
  <si>
    <t>ИзмВнутрРасч</t>
  </si>
  <si>
    <t>ИзмВнутрРасчВс</t>
  </si>
  <si>
    <t>УвОстВнуРасч</t>
  </si>
  <si>
    <t>УмОстВнуРасч</t>
  </si>
  <si>
    <t>ИзмВнутрПрив</t>
  </si>
  <si>
    <t>ИзмВнутрПривВс</t>
  </si>
  <si>
    <t>К</t>
  </si>
  <si>
    <t>Конец</t>
  </si>
  <si>
    <t>5.02</t>
  </si>
  <si>
    <t>Признак лица, подписавшего документ</t>
  </si>
  <si>
    <t>Принимает значение: 1 – руководитель, 2 – уполномоченный представитель</t>
  </si>
  <si>
    <t>1</t>
  </si>
  <si>
    <t>Вид финансового обеспечения 2 – собственные доходы учреждения, 4 – субсидия на выполнение государственного (муниципального) задания, 5 – субсидии на иные цели, 6 – бюджетные инвестиции, 7 – средства по обязательному медицинскому страхованию</t>
  </si>
  <si>
    <t>Уполномоченного представителя (Фамилия)</t>
  </si>
  <si>
    <t>Уполномоченного представителя (Имя)</t>
  </si>
  <si>
    <t>Уполномоченного представителя (Отчество)</t>
  </si>
  <si>
    <t>Уполномоченного представителя (Телефон)</t>
  </si>
  <si>
    <t>Уполномоченного представителя (Email)</t>
  </si>
  <si>
    <t xml:space="preserve">Наименование документа, подтверждающего полномочия представителя </t>
  </si>
  <si>
    <t>НаимДок</t>
  </si>
  <si>
    <t>ФИОГлБух</t>
  </si>
  <si>
    <t>ФИОРукФЭС</t>
  </si>
  <si>
    <t>СвПред</t>
  </si>
  <si>
    <t>Е. Г. Климова</t>
  </si>
  <si>
    <t>И. Г. Язовских</t>
  </si>
  <si>
    <t>01</t>
  </si>
  <si>
    <t>Января</t>
  </si>
  <si>
    <t>15</t>
  </si>
  <si>
    <t>МБДОУ - детский сад № 518</t>
  </si>
  <si>
    <t>57655821</t>
  </si>
  <si>
    <t>65401000000</t>
  </si>
  <si>
    <t>Т. И. Фомичева</t>
  </si>
  <si>
    <t>бухгалтер</t>
  </si>
  <si>
    <t>Н. В. Кисельникова</t>
  </si>
  <si>
    <t>1. Доходы учреждения</t>
  </si>
  <si>
    <t>Доходы - всего</t>
  </si>
  <si>
    <t>010</t>
  </si>
  <si>
    <t xml:space="preserve">  Доходы от собственности</t>
  </si>
  <si>
    <t>030</t>
  </si>
  <si>
    <t>120</t>
  </si>
  <si>
    <t xml:space="preserve">    из них:
    от аренды активов</t>
  </si>
  <si>
    <t>031</t>
  </si>
  <si>
    <t xml:space="preserve">  Доходы от оказания платных услуг (работ)</t>
  </si>
  <si>
    <t>040</t>
  </si>
  <si>
    <t>130</t>
  </si>
  <si>
    <t xml:space="preserve">  Доходы от штрафов, пеней, иных сумм принудительного изъятия</t>
  </si>
  <si>
    <t>050</t>
  </si>
  <si>
    <t>140</t>
  </si>
  <si>
    <t xml:space="preserve">  Безвозмездные поступления от бюджетов</t>
  </si>
  <si>
    <t>060</t>
  </si>
  <si>
    <t>150</t>
  </si>
  <si>
    <t xml:space="preserve">    в том числе:
    поступления от наднациональных организаций и правительств иностранных государств</t>
  </si>
  <si>
    <t>062</t>
  </si>
  <si>
    <t>152</t>
  </si>
  <si>
    <t xml:space="preserve">    поступления от международных финансовых организаций</t>
  </si>
  <si>
    <t>063</t>
  </si>
  <si>
    <t>153</t>
  </si>
  <si>
    <t xml:space="preserve">  Доходы от операций с активами</t>
  </si>
  <si>
    <t>090</t>
  </si>
  <si>
    <t>X</t>
  </si>
  <si>
    <t xml:space="preserve">    в том числе:
    от выбытия основных средств</t>
  </si>
  <si>
    <t>092</t>
  </si>
  <si>
    <t>410</t>
  </si>
  <si>
    <t xml:space="preserve">    от выбытия нематериальных активов</t>
  </si>
  <si>
    <t>093</t>
  </si>
  <si>
    <t>420</t>
  </si>
  <si>
    <t xml:space="preserve">    от выбытия непроизведенных активов</t>
  </si>
  <si>
    <t>094</t>
  </si>
  <si>
    <t>430</t>
  </si>
  <si>
    <t xml:space="preserve">    от выбытия материальных запасов</t>
  </si>
  <si>
    <t>095</t>
  </si>
  <si>
    <t>440</t>
  </si>
  <si>
    <t xml:space="preserve">    от выбытия ценных бумаг, кроме акций</t>
  </si>
  <si>
    <t>096</t>
  </si>
  <si>
    <t>620</t>
  </si>
  <si>
    <t xml:space="preserve">    от выбытия акций</t>
  </si>
  <si>
    <t>097</t>
  </si>
  <si>
    <t>630</t>
  </si>
  <si>
    <t xml:space="preserve">    от выбытия иных финансовых активов</t>
  </si>
  <si>
    <t>098</t>
  </si>
  <si>
    <t>650</t>
  </si>
  <si>
    <t xml:space="preserve">  Прочие доходы</t>
  </si>
  <si>
    <t>100</t>
  </si>
  <si>
    <t>180</t>
  </si>
  <si>
    <t xml:space="preserve">    из них:
    субсидии на выполнение государственного (муниципального) задания</t>
  </si>
  <si>
    <t>101</t>
  </si>
  <si>
    <t xml:space="preserve">    субсдии на иные цели</t>
  </si>
  <si>
    <t>102</t>
  </si>
  <si>
    <t xml:space="preserve">    бюджетные инвестиции</t>
  </si>
  <si>
    <t>103</t>
  </si>
  <si>
    <t xml:space="preserve">    иные доходы</t>
  </si>
  <si>
    <t>104</t>
  </si>
  <si>
    <t>2. Расходы учреждения</t>
  </si>
  <si>
    <t>Форма 0503737  с.2</t>
  </si>
  <si>
    <t>Расходы - всего</t>
  </si>
  <si>
    <t>2</t>
  </si>
  <si>
    <t>200</t>
  </si>
  <si>
    <t xml:space="preserve">  в том числе:
    Оплата труда и начисления на выплаты по оплате труда</t>
  </si>
  <si>
    <t>160</t>
  </si>
  <si>
    <t>210</t>
  </si>
  <si>
    <t xml:space="preserve">    в том числе:
    заработная плата</t>
  </si>
  <si>
    <t>161</t>
  </si>
  <si>
    <t>211</t>
  </si>
  <si>
    <t xml:space="preserve">    прочие выплаты</t>
  </si>
  <si>
    <t>162</t>
  </si>
  <si>
    <t>212</t>
  </si>
  <si>
    <t xml:space="preserve">    начисления на выплаты по оплате труда</t>
  </si>
  <si>
    <t>163</t>
  </si>
  <si>
    <t>213</t>
  </si>
  <si>
    <t xml:space="preserve">  Приобретение работ, услуг</t>
  </si>
  <si>
    <t>170</t>
  </si>
  <si>
    <t>220</t>
  </si>
  <si>
    <t xml:space="preserve">    в том числе:
    услуги связи</t>
  </si>
  <si>
    <t>171</t>
  </si>
  <si>
    <t>221</t>
  </si>
  <si>
    <t xml:space="preserve">    транспортные услуги</t>
  </si>
  <si>
    <t>172</t>
  </si>
  <si>
    <t>222</t>
  </si>
  <si>
    <t xml:space="preserve">    коммунальные услуги</t>
  </si>
  <si>
    <t>173</t>
  </si>
  <si>
    <t>223</t>
  </si>
  <si>
    <t xml:space="preserve">    арендная плата за пользование имуществом</t>
  </si>
  <si>
    <t>174</t>
  </si>
  <si>
    <t>224</t>
  </si>
  <si>
    <t xml:space="preserve">    работы, услуги по содержанию имущества</t>
  </si>
  <si>
    <t>175</t>
  </si>
  <si>
    <t>225</t>
  </si>
  <si>
    <t xml:space="preserve">    прочие работы, услуги</t>
  </si>
  <si>
    <t>176</t>
  </si>
  <si>
    <t>226</t>
  </si>
  <si>
    <t xml:space="preserve">  Обслуживание долговых обязательств</t>
  </si>
  <si>
    <t>190</t>
  </si>
  <si>
    <t>230</t>
  </si>
  <si>
    <t xml:space="preserve">    в том числе:
    обслуживание долговых обязательств перед резидентами</t>
  </si>
  <si>
    <t>191</t>
  </si>
  <si>
    <t>231</t>
  </si>
  <si>
    <t xml:space="preserve">    обслуживание долговых обязательств перед нерезидентами</t>
  </si>
  <si>
    <t>192</t>
  </si>
  <si>
    <t>232</t>
  </si>
  <si>
    <t xml:space="preserve">  Безвозмездные перечисления организациям</t>
  </si>
  <si>
    <t>240</t>
  </si>
  <si>
    <t xml:space="preserve">    в том числе:
    безвозмездные перечисления государственным и муниципальным организациям</t>
  </si>
  <si>
    <t>241</t>
  </si>
  <si>
    <t xml:space="preserve">    безвозмездные перечисления организациям, за  исключением государственных и муниципальных организаций</t>
  </si>
  <si>
    <t>242</t>
  </si>
  <si>
    <t>Форма 0503737  с.3</t>
  </si>
  <si>
    <t xml:space="preserve">  Безвозмездные перечисления бюджетам</t>
  </si>
  <si>
    <t>250</t>
  </si>
  <si>
    <t xml:space="preserve">    в том числе:
    перечисления наднациональным организациям и правительствам иностранных государств</t>
  </si>
  <si>
    <t>252</t>
  </si>
  <si>
    <t xml:space="preserve">    перечисления международным организациям</t>
  </si>
  <si>
    <t>233</t>
  </si>
  <si>
    <t>253</t>
  </si>
  <si>
    <t xml:space="preserve">  Социальное обеспечение</t>
  </si>
  <si>
    <t>260</t>
  </si>
  <si>
    <t xml:space="preserve">    в том числе:
    пособия по социальной помощи населению</t>
  </si>
  <si>
    <t>262</t>
  </si>
  <si>
    <t xml:space="preserve">    пенсии, пособия, выплачиваемые организациями сектора государственного управления</t>
  </si>
  <si>
    <t>243</t>
  </si>
  <si>
    <t>263</t>
  </si>
  <si>
    <t xml:space="preserve">  Прочие расходы</t>
  </si>
  <si>
    <t>290</t>
  </si>
  <si>
    <t xml:space="preserve">  Расходы по приобретению нефинансовых активов</t>
  </si>
  <si>
    <t>300</t>
  </si>
  <si>
    <t xml:space="preserve">    в том числе:
    основных средств</t>
  </si>
  <si>
    <t>261</t>
  </si>
  <si>
    <t>310</t>
  </si>
  <si>
    <t xml:space="preserve">    нематериальных активов</t>
  </si>
  <si>
    <t>320</t>
  </si>
  <si>
    <t xml:space="preserve">    непроизведенных активов</t>
  </si>
  <si>
    <t>330</t>
  </si>
  <si>
    <t xml:space="preserve">    материальных запасов</t>
  </si>
  <si>
    <t>264</t>
  </si>
  <si>
    <t>340</t>
  </si>
  <si>
    <t xml:space="preserve">  Расходы по приобретению финансовых активов</t>
  </si>
  <si>
    <t>270</t>
  </si>
  <si>
    <t>500</t>
  </si>
  <si>
    <t xml:space="preserve">    из них:
    ценных бумаг, кроме акций</t>
  </si>
  <si>
    <t>271</t>
  </si>
  <si>
    <t>520</t>
  </si>
  <si>
    <t xml:space="preserve">    акций и иных форм участия в капитале</t>
  </si>
  <si>
    <t>272</t>
  </si>
  <si>
    <t>530</t>
  </si>
  <si>
    <t xml:space="preserve">    иных финансовых активов</t>
  </si>
  <si>
    <t>273</t>
  </si>
  <si>
    <t>550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</si>
  <si>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</si>
  <si>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</si>
  <si>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</si>
  <si>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с.4</t>
  </si>
  <si>
    <t>Источники финансирования дефицита средств - всего (стр.520+стр.620+стр.700+стр.730+стр.820+стр.830)</t>
  </si>
  <si>
    <t>3</t>
  </si>
  <si>
    <t xml:space="preserve">  в том числе:
  Внутренние источники</t>
  </si>
  <si>
    <t xml:space="preserve">    из них:
    курсовая разница</t>
  </si>
  <si>
    <t>521</t>
  </si>
  <si>
    <t xml:space="preserve">    поступления от погашения займов (ссуд)</t>
  </si>
  <si>
    <t>525</t>
  </si>
  <si>
    <t>640</t>
  </si>
  <si>
    <t xml:space="preserve">    выплаты по предоставлению займов (ссуд)</t>
  </si>
  <si>
    <t>526</t>
  </si>
  <si>
    <t>540</t>
  </si>
  <si>
    <t xml:space="preserve">    поступления заимствований от резидентов</t>
  </si>
  <si>
    <t>527</t>
  </si>
  <si>
    <t>710</t>
  </si>
  <si>
    <t xml:space="preserve">    погашение заимствований от резидентов</t>
  </si>
  <si>
    <t>528</t>
  </si>
  <si>
    <t>810</t>
  </si>
  <si>
    <t xml:space="preserve">  Внешние источники</t>
  </si>
  <si>
    <t>621</t>
  </si>
  <si>
    <t>625</t>
  </si>
  <si>
    <t>720</t>
  </si>
  <si>
    <t xml:space="preserve">    погашение заимствований от нерезидентов</t>
  </si>
  <si>
    <t>626</t>
  </si>
  <si>
    <t>820</t>
  </si>
  <si>
    <t xml:space="preserve">  Изменение остатков средств</t>
  </si>
  <si>
    <t>700</t>
  </si>
  <si>
    <t xml:space="preserve">    увеличение остатков средств, всего</t>
  </si>
  <si>
    <t>510</t>
  </si>
  <si>
    <t xml:space="preserve">    уменьшение остатков средств, всего</t>
  </si>
  <si>
    <t>610</t>
  </si>
  <si>
    <t xml:space="preserve">  Изменение остатков по внутренним оборотам средств учреждения</t>
  </si>
  <si>
    <t>730</t>
  </si>
  <si>
    <t xml:space="preserve">    в том числе:
    увеличение остатков средств учреждения</t>
  </si>
  <si>
    <t>731</t>
  </si>
  <si>
    <t xml:space="preserve">    уменьшение остатков средств учреждения</t>
  </si>
  <si>
    <t>732</t>
  </si>
  <si>
    <t>Форма 0503737  с.5</t>
  </si>
  <si>
    <t xml:space="preserve">  Изменение остатков по внутренним расчетам</t>
  </si>
  <si>
    <t xml:space="preserve">    в том числе:
    увеличение остатков по внутренним расчетам (Кт 030404510)</t>
  </si>
  <si>
    <t>821</t>
  </si>
  <si>
    <t xml:space="preserve">    уменьшение остатков по внутренним расчетам (Дт 030404610)</t>
  </si>
  <si>
    <t>822</t>
  </si>
  <si>
    <t xml:space="preserve">  Изменение остатков расчетов по внутренним привлечениям средств </t>
  </si>
  <si>
    <t>830</t>
  </si>
  <si>
    <t xml:space="preserve">    в том числе:
    увеличение расчетов по внутреннему привлечению остатков средств (Кт 030406000)</t>
  </si>
  <si>
    <t>831</t>
  </si>
  <si>
    <t xml:space="preserve">    уменьшение расчетов по внутреннему привлечению остатков средств (Дт 030406000)</t>
  </si>
  <si>
    <t>832</t>
  </si>
  <si>
    <t>2014</t>
  </si>
  <si>
    <t>31.12.2014</t>
  </si>
  <si>
    <t>667301001</t>
  </si>
  <si>
    <t>6673082583</t>
  </si>
  <si>
    <t>Филиал-Централизованная бухгалтерия образовательных учреждений</t>
  </si>
  <si>
    <t xml:space="preserve">Орджоникидзевского района", ОГРН 1146658009728, ИНН 6658456869, </t>
  </si>
  <si>
    <t xml:space="preserve"> КПП 665801001, 620017, г.Екатеринбург, ул. Корепина, 1</t>
  </si>
  <si>
    <t>Начальник филиала</t>
  </si>
  <si>
    <r>
      <t xml:space="preserve">"  29   " </t>
    </r>
    <r>
      <rPr>
        <u val="single"/>
        <sz val="8"/>
        <rFont val="Arial Cyr"/>
        <family val="0"/>
      </rPr>
      <t>января</t>
    </r>
    <r>
      <rPr>
        <sz val="8"/>
        <rFont val="Arial Cyr"/>
        <family val="0"/>
      </rPr>
      <t xml:space="preserve">  2015    г.</t>
    </r>
  </si>
  <si>
    <t>И.А. Грин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</si>
</sst>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"/>
    <numFmt numFmtId="166" formatCode="dd/mmm/yyyy"/>
    <numFmt numFmtId="167" formatCode="*Дd/mm/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dotted"/>
      <bottom style="dotted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1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1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9" fillId="0" borderId="15" xfId="0" applyFont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0" fillId="0" borderId="0" xfId="0" applyNumberFormat="1" applyAlignment="1">
      <alignment/>
    </xf>
    <xf numFmtId="0" fontId="0" fillId="32" borderId="18" xfId="0" applyFill="1" applyBorder="1" applyAlignment="1">
      <alignment horizontal="right"/>
    </xf>
    <xf numFmtId="49" fontId="0" fillId="32" borderId="18" xfId="0" applyNumberFormat="1" applyFill="1" applyBorder="1" applyAlignment="1">
      <alignment horizontal="right"/>
    </xf>
    <xf numFmtId="14" fontId="0" fillId="32" borderId="18" xfId="0" applyNumberFormat="1" applyFill="1" applyBorder="1" applyAlignment="1">
      <alignment horizontal="right"/>
    </xf>
    <xf numFmtId="0" fontId="0" fillId="32" borderId="18" xfId="0" applyNumberFormat="1" applyFill="1" applyBorder="1" applyAlignment="1">
      <alignment horizontal="right"/>
    </xf>
    <xf numFmtId="165" fontId="0" fillId="32" borderId="18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33" borderId="12" xfId="0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4" fillId="33" borderId="12" xfId="0" applyFont="1" applyFill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/>
    </xf>
    <xf numFmtId="0" fontId="0" fillId="0" borderId="12" xfId="0" applyFont="1" applyBorder="1" applyAlignment="1">
      <alignment/>
    </xf>
    <xf numFmtId="0" fontId="0" fillId="0" borderId="12" xfId="0" applyNumberFormat="1" applyBorder="1" applyAlignment="1">
      <alignment horizontal="left" vertical="top"/>
    </xf>
    <xf numFmtId="0" fontId="4" fillId="0" borderId="12" xfId="0" applyFont="1" applyBorder="1" applyAlignment="1">
      <alignment horizontal="center"/>
    </xf>
    <xf numFmtId="49" fontId="0" fillId="34" borderId="12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4" borderId="12" xfId="0" applyFill="1" applyBorder="1" applyAlignment="1">
      <alignment horizontal="left"/>
    </xf>
    <xf numFmtId="0" fontId="0" fillId="0" borderId="12" xfId="0" applyBorder="1" applyAlignment="1">
      <alignment wrapText="1"/>
    </xf>
    <xf numFmtId="49" fontId="0" fillId="34" borderId="12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4" borderId="17" xfId="0" applyFill="1" applyBorder="1" applyAlignment="1">
      <alignment/>
    </xf>
    <xf numFmtId="0" fontId="0" fillId="4" borderId="19" xfId="0" applyFill="1" applyBorder="1" applyAlignment="1">
      <alignment/>
    </xf>
    <xf numFmtId="0" fontId="4" fillId="4" borderId="2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0" borderId="12" xfId="0" applyNumberFormat="1" applyFont="1" applyBorder="1" applyAlignment="1">
      <alignment horizontal="left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2" xfId="0" applyBorder="1" applyAlignment="1">
      <alignment horizontal="left"/>
    </xf>
    <xf numFmtId="0" fontId="0" fillId="34" borderId="12" xfId="0" applyFill="1" applyBorder="1" applyAlignment="1">
      <alignment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 horizontal="center" vertical="justify"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9" fontId="1" fillId="0" borderId="21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justify"/>
    </xf>
    <xf numFmtId="14" fontId="1" fillId="0" borderId="23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4" fillId="36" borderId="0" xfId="0" applyFont="1" applyFill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25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49" fontId="0" fillId="0" borderId="25" xfId="0" applyNumberFormat="1" applyBorder="1" applyAlignment="1">
      <alignment horizontal="left"/>
    </xf>
    <xf numFmtId="49" fontId="0" fillId="0" borderId="35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49" fontId="0" fillId="34" borderId="25" xfId="0" applyNumberFormat="1" applyFill="1" applyBorder="1" applyAlignment="1">
      <alignment horizontal="center"/>
    </xf>
    <xf numFmtId="49" fontId="0" fillId="34" borderId="35" xfId="0" applyNumberFormat="1" applyFill="1" applyBorder="1" applyAlignment="1">
      <alignment horizontal="center"/>
    </xf>
    <xf numFmtId="49" fontId="0" fillId="34" borderId="36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T143"/>
  <sheetViews>
    <sheetView showGridLines="0" tabSelected="1" zoomScale="120" zoomScaleNormal="120" workbookViewId="0" topLeftCell="A127">
      <selection activeCell="U133" sqref="U133:AM133"/>
    </sheetView>
  </sheetViews>
  <sheetFormatPr defaultColWidth="1.37890625" defaultRowHeight="12.75"/>
  <cols>
    <col min="1" max="21" width="1.875" style="1" customWidth="1"/>
    <col min="22" max="22" width="1.875" style="1" hidden="1" customWidth="1"/>
    <col min="23" max="28" width="1.37890625" style="1" customWidth="1"/>
    <col min="29" max="98" width="1.25" style="1" customWidth="1"/>
    <col min="99" max="16384" width="1.37890625" style="1" customWidth="1"/>
  </cols>
  <sheetData>
    <row r="1" spans="2:83" ht="11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M1" s="10" t="s">
        <v>0</v>
      </c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</row>
    <row r="2" spans="2:98" ht="12" thickBo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O2" s="10" t="s">
        <v>33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6"/>
      <c r="CF2" s="6"/>
      <c r="CG2" s="6"/>
      <c r="CH2" s="6"/>
      <c r="CI2" s="6"/>
      <c r="CK2" s="86" t="s">
        <v>13</v>
      </c>
      <c r="CL2" s="86"/>
      <c r="CM2" s="86"/>
      <c r="CN2" s="86"/>
      <c r="CO2" s="86"/>
      <c r="CP2" s="86"/>
      <c r="CQ2" s="86"/>
      <c r="CR2" s="86"/>
      <c r="CS2" s="86"/>
      <c r="CT2" s="86"/>
    </row>
    <row r="3" spans="83:98" ht="11.25">
      <c r="CE3" s="6"/>
      <c r="CF3" s="6"/>
      <c r="CG3" s="6"/>
      <c r="CH3" s="6"/>
      <c r="CI3" s="6"/>
      <c r="CJ3" s="5" t="s">
        <v>14</v>
      </c>
      <c r="CK3" s="87" t="s">
        <v>31</v>
      </c>
      <c r="CL3" s="88"/>
      <c r="CM3" s="88"/>
      <c r="CN3" s="88"/>
      <c r="CO3" s="88"/>
      <c r="CP3" s="88"/>
      <c r="CQ3" s="88"/>
      <c r="CR3" s="88"/>
      <c r="CS3" s="88"/>
      <c r="CT3" s="89"/>
    </row>
    <row r="4" spans="33:98" ht="11.25" customHeight="1">
      <c r="AG4" s="5" t="s">
        <v>15</v>
      </c>
      <c r="AH4" s="90" t="s">
        <v>315</v>
      </c>
      <c r="AI4" s="90"/>
      <c r="AJ4" s="90"/>
      <c r="AK4" s="74" t="s">
        <v>316</v>
      </c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X4" s="91" t="s">
        <v>16</v>
      </c>
      <c r="AY4" s="91"/>
      <c r="AZ4" s="74" t="s">
        <v>317</v>
      </c>
      <c r="BA4" s="74"/>
      <c r="BB4" s="74"/>
      <c r="BC4" s="2" t="s">
        <v>12</v>
      </c>
      <c r="CE4" s="6"/>
      <c r="CF4" s="6"/>
      <c r="CG4" s="6"/>
      <c r="CH4" s="6"/>
      <c r="CI4" s="6"/>
      <c r="CJ4" s="5" t="s">
        <v>17</v>
      </c>
      <c r="CK4" s="83">
        <v>42005</v>
      </c>
      <c r="CL4" s="84"/>
      <c r="CM4" s="84"/>
      <c r="CN4" s="84"/>
      <c r="CO4" s="84"/>
      <c r="CP4" s="84"/>
      <c r="CQ4" s="84"/>
      <c r="CR4" s="84"/>
      <c r="CS4" s="84"/>
      <c r="CT4" s="85"/>
    </row>
    <row r="5" spans="82:98" ht="12.75" customHeight="1">
      <c r="CD5" s="6"/>
      <c r="CE5" s="6"/>
      <c r="CF5" s="6"/>
      <c r="CG5" s="6"/>
      <c r="CH5" s="6"/>
      <c r="CI5" s="6"/>
      <c r="CJ5" s="5" t="s">
        <v>18</v>
      </c>
      <c r="CK5" s="92" t="s">
        <v>319</v>
      </c>
      <c r="CL5" s="93"/>
      <c r="CM5" s="93"/>
      <c r="CN5" s="93"/>
      <c r="CO5" s="93"/>
      <c r="CP5" s="93"/>
      <c r="CQ5" s="93"/>
      <c r="CR5" s="93"/>
      <c r="CS5" s="93"/>
      <c r="CT5" s="94"/>
    </row>
    <row r="6" spans="1:98" ht="12.75" customHeight="1">
      <c r="A6" s="77" t="s">
        <v>19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8" t="s">
        <v>318</v>
      </c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E6" s="6"/>
      <c r="CF6" s="6"/>
      <c r="CG6" s="6"/>
      <c r="CH6" s="6"/>
      <c r="CI6" s="6"/>
      <c r="CK6" s="79"/>
      <c r="CL6" s="80"/>
      <c r="CM6" s="80"/>
      <c r="CN6" s="80"/>
      <c r="CO6" s="80"/>
      <c r="CP6" s="80"/>
      <c r="CQ6" s="80"/>
      <c r="CR6" s="80"/>
      <c r="CS6" s="80"/>
      <c r="CT6" s="81"/>
    </row>
    <row r="7" spans="1:98" ht="12.75" customHeight="1">
      <c r="A7" s="77" t="s">
        <v>20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E7" s="6"/>
      <c r="CF7" s="6"/>
      <c r="CG7" s="6"/>
      <c r="CH7" s="6"/>
      <c r="CI7" s="6"/>
      <c r="CJ7" s="5" t="s">
        <v>21</v>
      </c>
      <c r="CK7" s="92" t="s">
        <v>320</v>
      </c>
      <c r="CL7" s="93"/>
      <c r="CM7" s="93"/>
      <c r="CN7" s="93"/>
      <c r="CO7" s="93"/>
      <c r="CP7" s="93"/>
      <c r="CQ7" s="93"/>
      <c r="CR7" s="93"/>
      <c r="CS7" s="93"/>
      <c r="CT7" s="94"/>
    </row>
    <row r="8" spans="1:98" ht="11.25">
      <c r="A8" s="77" t="s">
        <v>22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J8" s="5" t="s">
        <v>18</v>
      </c>
      <c r="CK8" s="79"/>
      <c r="CL8" s="80"/>
      <c r="CM8" s="80"/>
      <c r="CN8" s="80"/>
      <c r="CO8" s="80"/>
      <c r="CP8" s="80"/>
      <c r="CQ8" s="80"/>
      <c r="CR8" s="80"/>
      <c r="CS8" s="80"/>
      <c r="CT8" s="81"/>
    </row>
    <row r="9" spans="1:98" ht="12.75" customHeight="1">
      <c r="A9" s="99" t="s">
        <v>23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J9" s="5" t="s">
        <v>24</v>
      </c>
      <c r="CK9" s="79"/>
      <c r="CL9" s="80"/>
      <c r="CM9" s="80"/>
      <c r="CN9" s="80"/>
      <c r="CO9" s="80"/>
      <c r="CP9" s="80"/>
      <c r="CQ9" s="80"/>
      <c r="CR9" s="80"/>
      <c r="CS9" s="80"/>
      <c r="CT9" s="81"/>
    </row>
    <row r="10" spans="1:98" ht="12.75" customHeight="1">
      <c r="A10" s="77" t="s">
        <v>25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E10" s="6"/>
      <c r="CF10" s="6"/>
      <c r="CG10" s="6"/>
      <c r="CH10" s="6"/>
      <c r="CI10" s="6"/>
      <c r="CK10" s="79"/>
      <c r="CL10" s="80"/>
      <c r="CM10" s="80"/>
      <c r="CN10" s="80"/>
      <c r="CO10" s="80"/>
      <c r="CP10" s="80"/>
      <c r="CQ10" s="80"/>
      <c r="CR10" s="80"/>
      <c r="CS10" s="80"/>
      <c r="CT10" s="81"/>
    </row>
    <row r="11" spans="1:98" ht="11.25" customHeight="1">
      <c r="A11" s="99" t="s">
        <v>26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3" t="s">
        <v>101</v>
      </c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J11" s="5"/>
      <c r="CK11" s="96"/>
      <c r="CL11" s="97"/>
      <c r="CM11" s="97"/>
      <c r="CN11" s="97"/>
      <c r="CO11" s="97"/>
      <c r="CP11" s="97"/>
      <c r="CQ11" s="97"/>
      <c r="CR11" s="97"/>
      <c r="CS11" s="97"/>
      <c r="CT11" s="98"/>
    </row>
    <row r="12" spans="1:98" ht="12" thickBot="1">
      <c r="A12" s="99" t="s">
        <v>27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J12" s="5" t="s">
        <v>32</v>
      </c>
      <c r="CK12" s="100">
        <v>383</v>
      </c>
      <c r="CL12" s="101"/>
      <c r="CM12" s="101"/>
      <c r="CN12" s="101"/>
      <c r="CO12" s="101"/>
      <c r="CP12" s="101"/>
      <c r="CQ12" s="101"/>
      <c r="CR12" s="101"/>
      <c r="CS12" s="101"/>
      <c r="CT12" s="102"/>
    </row>
    <row r="13" spans="1:20" ht="12.75" customHeight="1">
      <c r="A13" s="6" t="s">
        <v>28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1" t="s">
        <v>34</v>
      </c>
    </row>
    <row r="14" spans="1:20" ht="11.25">
      <c r="A14" s="6" t="s">
        <v>29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1" t="s">
        <v>30</v>
      </c>
    </row>
    <row r="15" spans="1:19" ht="11.25" hidden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29:98" ht="12.75">
      <c r="AC16" s="9" t="s">
        <v>324</v>
      </c>
      <c r="CT16" s="5"/>
    </row>
    <row r="17" spans="1:98" s="7" customFormat="1" ht="12.75" customHeight="1">
      <c r="A17" s="105" t="s">
        <v>45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3"/>
      <c r="W17" s="107" t="s">
        <v>44</v>
      </c>
      <c r="X17" s="106"/>
      <c r="Y17" s="106"/>
      <c r="Z17" s="107" t="s">
        <v>43</v>
      </c>
      <c r="AA17" s="107"/>
      <c r="AB17" s="107"/>
      <c r="AC17" s="107" t="s">
        <v>41</v>
      </c>
      <c r="AD17" s="107"/>
      <c r="AE17" s="107"/>
      <c r="AF17" s="107"/>
      <c r="AG17" s="107"/>
      <c r="AH17" s="107"/>
      <c r="AI17" s="107"/>
      <c r="AJ17" s="107"/>
      <c r="AK17" s="107"/>
      <c r="AL17" s="107"/>
      <c r="AM17" s="106" t="s">
        <v>40</v>
      </c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7" t="s">
        <v>42</v>
      </c>
      <c r="CL17" s="107"/>
      <c r="CM17" s="107"/>
      <c r="CN17" s="107"/>
      <c r="CO17" s="107"/>
      <c r="CP17" s="107"/>
      <c r="CQ17" s="107"/>
      <c r="CR17" s="107"/>
      <c r="CS17" s="107"/>
      <c r="CT17" s="108"/>
    </row>
    <row r="18" spans="1:98" s="7" customFormat="1" ht="11.25" customHeight="1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3"/>
      <c r="W18" s="106"/>
      <c r="X18" s="106"/>
      <c r="Y18" s="106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7"/>
      <c r="CL18" s="107"/>
      <c r="CM18" s="107"/>
      <c r="CN18" s="107"/>
      <c r="CO18" s="107"/>
      <c r="CP18" s="107"/>
      <c r="CQ18" s="107"/>
      <c r="CR18" s="107"/>
      <c r="CS18" s="107"/>
      <c r="CT18" s="108"/>
    </row>
    <row r="19" spans="1:98" s="7" customFormat="1" ht="23.25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3"/>
      <c r="W19" s="106"/>
      <c r="X19" s="106"/>
      <c r="Y19" s="106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 t="s">
        <v>36</v>
      </c>
      <c r="AN19" s="106"/>
      <c r="AO19" s="106"/>
      <c r="AP19" s="106"/>
      <c r="AQ19" s="106"/>
      <c r="AR19" s="106"/>
      <c r="AS19" s="106"/>
      <c r="AT19" s="106"/>
      <c r="AU19" s="106"/>
      <c r="AV19" s="106"/>
      <c r="AW19" s="107" t="s">
        <v>35</v>
      </c>
      <c r="AX19" s="107"/>
      <c r="AY19" s="107"/>
      <c r="AZ19" s="107"/>
      <c r="BA19" s="107"/>
      <c r="BB19" s="107"/>
      <c r="BC19" s="107"/>
      <c r="BD19" s="107"/>
      <c r="BE19" s="107"/>
      <c r="BF19" s="107"/>
      <c r="BG19" s="107" t="s">
        <v>37</v>
      </c>
      <c r="BH19" s="106"/>
      <c r="BI19" s="106"/>
      <c r="BJ19" s="106"/>
      <c r="BK19" s="106"/>
      <c r="BL19" s="106"/>
      <c r="BM19" s="106"/>
      <c r="BN19" s="106"/>
      <c r="BO19" s="106"/>
      <c r="BP19" s="106"/>
      <c r="BQ19" s="107" t="s">
        <v>38</v>
      </c>
      <c r="BR19" s="106"/>
      <c r="BS19" s="106"/>
      <c r="BT19" s="106"/>
      <c r="BU19" s="106"/>
      <c r="BV19" s="106"/>
      <c r="BW19" s="106"/>
      <c r="BX19" s="106"/>
      <c r="BY19" s="106"/>
      <c r="BZ19" s="106"/>
      <c r="CA19" s="106" t="s">
        <v>39</v>
      </c>
      <c r="CB19" s="106"/>
      <c r="CC19" s="106"/>
      <c r="CD19" s="106"/>
      <c r="CE19" s="106"/>
      <c r="CF19" s="106"/>
      <c r="CG19" s="106"/>
      <c r="CH19" s="106"/>
      <c r="CI19" s="106"/>
      <c r="CJ19" s="106"/>
      <c r="CK19" s="107"/>
      <c r="CL19" s="107"/>
      <c r="CM19" s="107"/>
      <c r="CN19" s="107"/>
      <c r="CO19" s="107"/>
      <c r="CP19" s="107"/>
      <c r="CQ19" s="107"/>
      <c r="CR19" s="107"/>
      <c r="CS19" s="107"/>
      <c r="CT19" s="108"/>
    </row>
    <row r="20" spans="1:98" s="7" customFormat="1" ht="11.25">
      <c r="A20" s="105">
        <v>1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3"/>
      <c r="W20" s="106">
        <v>2</v>
      </c>
      <c r="X20" s="106"/>
      <c r="Y20" s="106"/>
      <c r="Z20" s="106">
        <v>3</v>
      </c>
      <c r="AA20" s="106"/>
      <c r="AB20" s="106"/>
      <c r="AC20" s="106">
        <v>4</v>
      </c>
      <c r="AD20" s="106"/>
      <c r="AE20" s="106"/>
      <c r="AF20" s="106"/>
      <c r="AG20" s="106"/>
      <c r="AH20" s="106"/>
      <c r="AI20" s="106"/>
      <c r="AJ20" s="106"/>
      <c r="AK20" s="106"/>
      <c r="AL20" s="106"/>
      <c r="AM20" s="106">
        <v>5</v>
      </c>
      <c r="AN20" s="106"/>
      <c r="AO20" s="106"/>
      <c r="AP20" s="106"/>
      <c r="AQ20" s="106"/>
      <c r="AR20" s="106"/>
      <c r="AS20" s="106"/>
      <c r="AT20" s="106"/>
      <c r="AU20" s="106"/>
      <c r="AV20" s="106"/>
      <c r="AW20" s="106">
        <v>6</v>
      </c>
      <c r="AX20" s="106"/>
      <c r="AY20" s="106"/>
      <c r="AZ20" s="106"/>
      <c r="BA20" s="106"/>
      <c r="BB20" s="106"/>
      <c r="BC20" s="106"/>
      <c r="BD20" s="106"/>
      <c r="BE20" s="106"/>
      <c r="BF20" s="106"/>
      <c r="BG20" s="106">
        <v>7</v>
      </c>
      <c r="BH20" s="106"/>
      <c r="BI20" s="106"/>
      <c r="BJ20" s="106"/>
      <c r="BK20" s="106"/>
      <c r="BL20" s="106"/>
      <c r="BM20" s="106"/>
      <c r="BN20" s="106"/>
      <c r="BO20" s="106"/>
      <c r="BP20" s="106"/>
      <c r="BQ20" s="106">
        <v>8</v>
      </c>
      <c r="BR20" s="106"/>
      <c r="BS20" s="106"/>
      <c r="BT20" s="106"/>
      <c r="BU20" s="106"/>
      <c r="BV20" s="106"/>
      <c r="BW20" s="106"/>
      <c r="BX20" s="106"/>
      <c r="BY20" s="106"/>
      <c r="BZ20" s="106"/>
      <c r="CA20" s="106">
        <v>9</v>
      </c>
      <c r="CB20" s="106"/>
      <c r="CC20" s="106"/>
      <c r="CD20" s="106"/>
      <c r="CE20" s="106"/>
      <c r="CF20" s="106"/>
      <c r="CG20" s="106"/>
      <c r="CH20" s="106"/>
      <c r="CI20" s="106"/>
      <c r="CJ20" s="106"/>
      <c r="CK20" s="106">
        <v>10</v>
      </c>
      <c r="CL20" s="106"/>
      <c r="CM20" s="106"/>
      <c r="CN20" s="106"/>
      <c r="CO20" s="106"/>
      <c r="CP20" s="106"/>
      <c r="CQ20" s="106"/>
      <c r="CR20" s="106"/>
      <c r="CS20" s="106"/>
      <c r="CT20" s="109"/>
    </row>
    <row r="21" spans="1:98" s="7" customFormat="1" ht="11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</row>
    <row r="22" spans="1:98" s="11" customFormat="1" ht="9.75" customHeight="1">
      <c r="A22" s="110" t="s">
        <v>325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1"/>
      <c r="V22" s="12" t="s">
        <v>301</v>
      </c>
      <c r="W22" s="112" t="s">
        <v>326</v>
      </c>
      <c r="X22" s="112"/>
      <c r="Y22" s="112"/>
      <c r="Z22" s="112"/>
      <c r="AA22" s="112"/>
      <c r="AB22" s="112"/>
      <c r="AC22" s="113">
        <f>AC23+AC25+AC26+AC27+AC30+AC38</f>
        <v>2229749.2199999997</v>
      </c>
      <c r="AD22" s="114"/>
      <c r="AE22" s="114"/>
      <c r="AF22" s="114"/>
      <c r="AG22" s="114"/>
      <c r="AH22" s="114"/>
      <c r="AI22" s="114"/>
      <c r="AJ22" s="114"/>
      <c r="AK22" s="114"/>
      <c r="AL22" s="115"/>
      <c r="AM22" s="113">
        <f>AM23+AM25+AM26+AM27+AM30+AM38</f>
        <v>2229749.2199999997</v>
      </c>
      <c r="AN22" s="114"/>
      <c r="AO22" s="114"/>
      <c r="AP22" s="114"/>
      <c r="AQ22" s="114"/>
      <c r="AR22" s="114"/>
      <c r="AS22" s="114"/>
      <c r="AT22" s="114"/>
      <c r="AU22" s="114"/>
      <c r="AV22" s="115"/>
      <c r="AW22" s="113">
        <f>AW23+AW25+AW26+AW27+AW30+AW38</f>
        <v>0</v>
      </c>
      <c r="AX22" s="114"/>
      <c r="AY22" s="114"/>
      <c r="AZ22" s="114"/>
      <c r="BA22" s="114"/>
      <c r="BB22" s="114"/>
      <c r="BC22" s="114"/>
      <c r="BD22" s="114"/>
      <c r="BE22" s="114"/>
      <c r="BF22" s="115"/>
      <c r="BG22" s="113">
        <f>BG23+BG25+BG26+BG27+BG30+BG38</f>
        <v>0</v>
      </c>
      <c r="BH22" s="114"/>
      <c r="BI22" s="114"/>
      <c r="BJ22" s="114"/>
      <c r="BK22" s="114"/>
      <c r="BL22" s="114"/>
      <c r="BM22" s="114"/>
      <c r="BN22" s="114"/>
      <c r="BO22" s="114"/>
      <c r="BP22" s="115"/>
      <c r="BQ22" s="113">
        <f>BQ23+BQ25+BQ26+BQ27+BQ30+BQ38</f>
        <v>0</v>
      </c>
      <c r="BR22" s="114"/>
      <c r="BS22" s="114"/>
      <c r="BT22" s="114"/>
      <c r="BU22" s="114"/>
      <c r="BV22" s="114"/>
      <c r="BW22" s="114"/>
      <c r="BX22" s="114"/>
      <c r="BY22" s="114"/>
      <c r="BZ22" s="115"/>
      <c r="CA22" s="116">
        <f>CA23+CA25+CA26+CA27+CA30+CA38</f>
        <v>2229749.2199999997</v>
      </c>
      <c r="CB22" s="116"/>
      <c r="CC22" s="116"/>
      <c r="CD22" s="116"/>
      <c r="CE22" s="116"/>
      <c r="CF22" s="116"/>
      <c r="CG22" s="116"/>
      <c r="CH22" s="116"/>
      <c r="CI22" s="116"/>
      <c r="CJ22" s="116"/>
      <c r="CK22" s="116">
        <f>AC22-CA22</f>
        <v>0</v>
      </c>
      <c r="CL22" s="116"/>
      <c r="CM22" s="116"/>
      <c r="CN22" s="116"/>
      <c r="CO22" s="116"/>
      <c r="CP22" s="116"/>
      <c r="CQ22" s="116"/>
      <c r="CR22" s="116"/>
      <c r="CS22" s="116"/>
      <c r="CT22" s="116"/>
    </row>
    <row r="23" spans="1:98" s="11" customFormat="1" ht="9.75" customHeight="1">
      <c r="A23" s="110" t="s">
        <v>327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1"/>
      <c r="V23" s="12" t="s">
        <v>301</v>
      </c>
      <c r="W23" s="112" t="s">
        <v>328</v>
      </c>
      <c r="X23" s="112"/>
      <c r="Y23" s="112"/>
      <c r="Z23" s="112" t="s">
        <v>329</v>
      </c>
      <c r="AA23" s="112"/>
      <c r="AB23" s="112"/>
      <c r="AC23" s="113">
        <f>AC24</f>
        <v>0</v>
      </c>
      <c r="AD23" s="114"/>
      <c r="AE23" s="114"/>
      <c r="AF23" s="114"/>
      <c r="AG23" s="114"/>
      <c r="AH23" s="114"/>
      <c r="AI23" s="114"/>
      <c r="AJ23" s="114"/>
      <c r="AK23" s="114"/>
      <c r="AL23" s="115"/>
      <c r="AM23" s="113">
        <f>AM24</f>
        <v>0</v>
      </c>
      <c r="AN23" s="114"/>
      <c r="AO23" s="114"/>
      <c r="AP23" s="114"/>
      <c r="AQ23" s="114"/>
      <c r="AR23" s="114"/>
      <c r="AS23" s="114"/>
      <c r="AT23" s="114"/>
      <c r="AU23" s="114"/>
      <c r="AV23" s="115"/>
      <c r="AW23" s="113">
        <f>AW24</f>
        <v>0</v>
      </c>
      <c r="AX23" s="114"/>
      <c r="AY23" s="114"/>
      <c r="AZ23" s="114"/>
      <c r="BA23" s="114"/>
      <c r="BB23" s="114"/>
      <c r="BC23" s="114"/>
      <c r="BD23" s="114"/>
      <c r="BE23" s="114"/>
      <c r="BF23" s="115"/>
      <c r="BG23" s="113">
        <f>BG24</f>
        <v>0</v>
      </c>
      <c r="BH23" s="114"/>
      <c r="BI23" s="114"/>
      <c r="BJ23" s="114"/>
      <c r="BK23" s="114"/>
      <c r="BL23" s="114"/>
      <c r="BM23" s="114"/>
      <c r="BN23" s="114"/>
      <c r="BO23" s="114"/>
      <c r="BP23" s="115"/>
      <c r="BQ23" s="113">
        <f>BQ24</f>
        <v>0</v>
      </c>
      <c r="BR23" s="114"/>
      <c r="BS23" s="114"/>
      <c r="BT23" s="114"/>
      <c r="BU23" s="114"/>
      <c r="BV23" s="114"/>
      <c r="BW23" s="114"/>
      <c r="BX23" s="114"/>
      <c r="BY23" s="114"/>
      <c r="BZ23" s="115"/>
      <c r="CA23" s="116">
        <f>CA24</f>
        <v>0</v>
      </c>
      <c r="CB23" s="116"/>
      <c r="CC23" s="116"/>
      <c r="CD23" s="116"/>
      <c r="CE23" s="116"/>
      <c r="CF23" s="116"/>
      <c r="CG23" s="116"/>
      <c r="CH23" s="116"/>
      <c r="CI23" s="116"/>
      <c r="CJ23" s="116"/>
      <c r="CK23" s="116">
        <f>CK24</f>
        <v>0</v>
      </c>
      <c r="CL23" s="116"/>
      <c r="CM23" s="116"/>
      <c r="CN23" s="116"/>
      <c r="CO23" s="116"/>
      <c r="CP23" s="116"/>
      <c r="CQ23" s="116"/>
      <c r="CR23" s="116"/>
      <c r="CS23" s="116"/>
      <c r="CT23" s="116"/>
    </row>
    <row r="24" spans="1:98" s="11" customFormat="1" ht="19.5" customHeight="1">
      <c r="A24" s="110" t="s">
        <v>330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  <c r="V24" s="12" t="s">
        <v>301</v>
      </c>
      <c r="W24" s="112" t="s">
        <v>331</v>
      </c>
      <c r="X24" s="112"/>
      <c r="Y24" s="112"/>
      <c r="Z24" s="112" t="s">
        <v>329</v>
      </c>
      <c r="AA24" s="112"/>
      <c r="AB24" s="112"/>
      <c r="AC24" s="113"/>
      <c r="AD24" s="114"/>
      <c r="AE24" s="114"/>
      <c r="AF24" s="114"/>
      <c r="AG24" s="114"/>
      <c r="AH24" s="114"/>
      <c r="AI24" s="114"/>
      <c r="AJ24" s="114"/>
      <c r="AK24" s="114"/>
      <c r="AL24" s="115"/>
      <c r="AM24" s="113"/>
      <c r="AN24" s="114"/>
      <c r="AO24" s="114"/>
      <c r="AP24" s="114"/>
      <c r="AQ24" s="114"/>
      <c r="AR24" s="114"/>
      <c r="AS24" s="114"/>
      <c r="AT24" s="114"/>
      <c r="AU24" s="114"/>
      <c r="AV24" s="115"/>
      <c r="AW24" s="113"/>
      <c r="AX24" s="114"/>
      <c r="AY24" s="114"/>
      <c r="AZ24" s="114"/>
      <c r="BA24" s="114"/>
      <c r="BB24" s="114"/>
      <c r="BC24" s="114"/>
      <c r="BD24" s="114"/>
      <c r="BE24" s="114"/>
      <c r="BF24" s="115"/>
      <c r="BG24" s="113"/>
      <c r="BH24" s="114"/>
      <c r="BI24" s="114"/>
      <c r="BJ24" s="114"/>
      <c r="BK24" s="114"/>
      <c r="BL24" s="114"/>
      <c r="BM24" s="114"/>
      <c r="BN24" s="114"/>
      <c r="BO24" s="114"/>
      <c r="BP24" s="115"/>
      <c r="BQ24" s="113"/>
      <c r="BR24" s="114"/>
      <c r="BS24" s="114"/>
      <c r="BT24" s="114"/>
      <c r="BU24" s="114"/>
      <c r="BV24" s="114"/>
      <c r="BW24" s="114"/>
      <c r="BX24" s="114"/>
      <c r="BY24" s="114"/>
      <c r="BZ24" s="115"/>
      <c r="CA24" s="116">
        <f>SUM(AM24:BQ24)</f>
        <v>0</v>
      </c>
      <c r="CB24" s="116"/>
      <c r="CC24" s="116"/>
      <c r="CD24" s="116"/>
      <c r="CE24" s="116"/>
      <c r="CF24" s="116"/>
      <c r="CG24" s="116"/>
      <c r="CH24" s="116"/>
      <c r="CI24" s="116"/>
      <c r="CJ24" s="116"/>
      <c r="CK24" s="116">
        <f>AC24-CA24</f>
        <v>0</v>
      </c>
      <c r="CL24" s="116"/>
      <c r="CM24" s="116"/>
      <c r="CN24" s="116"/>
      <c r="CO24" s="116"/>
      <c r="CP24" s="116"/>
      <c r="CQ24" s="116"/>
      <c r="CR24" s="116"/>
      <c r="CS24" s="116"/>
      <c r="CT24" s="116"/>
    </row>
    <row r="25" spans="1:98" s="11" customFormat="1" ht="9.75" customHeight="1">
      <c r="A25" s="110" t="s">
        <v>332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1"/>
      <c r="V25" s="12" t="s">
        <v>301</v>
      </c>
      <c r="W25" s="112" t="s">
        <v>333</v>
      </c>
      <c r="X25" s="112"/>
      <c r="Y25" s="112"/>
      <c r="Z25" s="112" t="s">
        <v>334</v>
      </c>
      <c r="AA25" s="112"/>
      <c r="AB25" s="112"/>
      <c r="AC25" s="116">
        <v>68907.96</v>
      </c>
      <c r="AD25" s="116"/>
      <c r="AE25" s="116"/>
      <c r="AF25" s="116"/>
      <c r="AG25" s="116"/>
      <c r="AH25" s="116"/>
      <c r="AI25" s="116"/>
      <c r="AJ25" s="116"/>
      <c r="AK25" s="116"/>
      <c r="AL25" s="116"/>
      <c r="AM25" s="116">
        <v>68907.96</v>
      </c>
      <c r="AN25" s="116"/>
      <c r="AO25" s="116"/>
      <c r="AP25" s="116"/>
      <c r="AQ25" s="116"/>
      <c r="AR25" s="116"/>
      <c r="AS25" s="116"/>
      <c r="AT25" s="116"/>
      <c r="AU25" s="116"/>
      <c r="AV25" s="116"/>
      <c r="AW25" s="113"/>
      <c r="AX25" s="114"/>
      <c r="AY25" s="114"/>
      <c r="AZ25" s="114"/>
      <c r="BA25" s="114"/>
      <c r="BB25" s="114"/>
      <c r="BC25" s="114"/>
      <c r="BD25" s="114"/>
      <c r="BE25" s="114"/>
      <c r="BF25" s="115"/>
      <c r="BG25" s="113"/>
      <c r="BH25" s="114"/>
      <c r="BI25" s="114"/>
      <c r="BJ25" s="114"/>
      <c r="BK25" s="114"/>
      <c r="BL25" s="114"/>
      <c r="BM25" s="114"/>
      <c r="BN25" s="114"/>
      <c r="BO25" s="114"/>
      <c r="BP25" s="115"/>
      <c r="BQ25" s="113"/>
      <c r="BR25" s="114"/>
      <c r="BS25" s="114"/>
      <c r="BT25" s="114"/>
      <c r="BU25" s="114"/>
      <c r="BV25" s="114"/>
      <c r="BW25" s="114"/>
      <c r="BX25" s="114"/>
      <c r="BY25" s="114"/>
      <c r="BZ25" s="115"/>
      <c r="CA25" s="116">
        <f>SUM(AM25:BQ25)</f>
        <v>68907.96</v>
      </c>
      <c r="CB25" s="116"/>
      <c r="CC25" s="116"/>
      <c r="CD25" s="116"/>
      <c r="CE25" s="116"/>
      <c r="CF25" s="116"/>
      <c r="CG25" s="116"/>
      <c r="CH25" s="116"/>
      <c r="CI25" s="116"/>
      <c r="CJ25" s="116"/>
      <c r="CK25" s="116">
        <f>AC25-CA25</f>
        <v>0</v>
      </c>
      <c r="CL25" s="116"/>
      <c r="CM25" s="116"/>
      <c r="CN25" s="116"/>
      <c r="CO25" s="116"/>
      <c r="CP25" s="116"/>
      <c r="CQ25" s="116"/>
      <c r="CR25" s="116"/>
      <c r="CS25" s="116"/>
      <c r="CT25" s="116"/>
    </row>
    <row r="26" spans="1:98" s="11" customFormat="1" ht="19.5" customHeight="1">
      <c r="A26" s="110" t="s">
        <v>335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1"/>
      <c r="V26" s="12" t="s">
        <v>301</v>
      </c>
      <c r="W26" s="112" t="s">
        <v>336</v>
      </c>
      <c r="X26" s="112"/>
      <c r="Y26" s="112"/>
      <c r="Z26" s="112" t="s">
        <v>337</v>
      </c>
      <c r="AA26" s="112"/>
      <c r="AB26" s="112"/>
      <c r="AC26" s="113"/>
      <c r="AD26" s="114"/>
      <c r="AE26" s="114"/>
      <c r="AF26" s="114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4"/>
      <c r="AT26" s="114"/>
      <c r="AU26" s="114"/>
      <c r="AV26" s="115"/>
      <c r="AW26" s="113"/>
      <c r="AX26" s="114"/>
      <c r="AY26" s="114"/>
      <c r="AZ26" s="114"/>
      <c r="BA26" s="114"/>
      <c r="BB26" s="114"/>
      <c r="BC26" s="114"/>
      <c r="BD26" s="114"/>
      <c r="BE26" s="114"/>
      <c r="BF26" s="115"/>
      <c r="BG26" s="113"/>
      <c r="BH26" s="114"/>
      <c r="BI26" s="114"/>
      <c r="BJ26" s="114"/>
      <c r="BK26" s="114"/>
      <c r="BL26" s="114"/>
      <c r="BM26" s="114"/>
      <c r="BN26" s="114"/>
      <c r="BO26" s="114"/>
      <c r="BP26" s="115"/>
      <c r="BQ26" s="113"/>
      <c r="BR26" s="114"/>
      <c r="BS26" s="114"/>
      <c r="BT26" s="114"/>
      <c r="BU26" s="114"/>
      <c r="BV26" s="114"/>
      <c r="BW26" s="114"/>
      <c r="BX26" s="114"/>
      <c r="BY26" s="114"/>
      <c r="BZ26" s="115"/>
      <c r="CA26" s="116">
        <f>SUM(AM26:BQ26)</f>
        <v>0</v>
      </c>
      <c r="CB26" s="116"/>
      <c r="CC26" s="116"/>
      <c r="CD26" s="116"/>
      <c r="CE26" s="116"/>
      <c r="CF26" s="116"/>
      <c r="CG26" s="116"/>
      <c r="CH26" s="116"/>
      <c r="CI26" s="116"/>
      <c r="CJ26" s="116"/>
      <c r="CK26" s="116">
        <f>AC26-CA26</f>
        <v>0</v>
      </c>
      <c r="CL26" s="116"/>
      <c r="CM26" s="116"/>
      <c r="CN26" s="116"/>
      <c r="CO26" s="116"/>
      <c r="CP26" s="116"/>
      <c r="CQ26" s="116"/>
      <c r="CR26" s="116"/>
      <c r="CS26" s="116"/>
      <c r="CT26" s="116"/>
    </row>
    <row r="27" spans="1:98" s="11" customFormat="1" ht="9.75" customHeight="1">
      <c r="A27" s="110" t="s">
        <v>338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1"/>
      <c r="V27" s="12" t="s">
        <v>301</v>
      </c>
      <c r="W27" s="112" t="s">
        <v>339</v>
      </c>
      <c r="X27" s="112"/>
      <c r="Y27" s="112"/>
      <c r="Z27" s="112" t="s">
        <v>340</v>
      </c>
      <c r="AA27" s="112"/>
      <c r="AB27" s="112"/>
      <c r="AC27" s="113">
        <f>SUM(AC28:AC29)</f>
        <v>0</v>
      </c>
      <c r="AD27" s="114"/>
      <c r="AE27" s="114"/>
      <c r="AF27" s="114"/>
      <c r="AG27" s="114"/>
      <c r="AH27" s="114"/>
      <c r="AI27" s="114"/>
      <c r="AJ27" s="114"/>
      <c r="AK27" s="114"/>
      <c r="AL27" s="115"/>
      <c r="AM27" s="113">
        <f>SUM(AM28:AM29)</f>
        <v>0</v>
      </c>
      <c r="AN27" s="114"/>
      <c r="AO27" s="114"/>
      <c r="AP27" s="114"/>
      <c r="AQ27" s="114"/>
      <c r="AR27" s="114"/>
      <c r="AS27" s="114"/>
      <c r="AT27" s="114"/>
      <c r="AU27" s="114"/>
      <c r="AV27" s="115"/>
      <c r="AW27" s="113">
        <f>SUM(AW28:AW29)</f>
        <v>0</v>
      </c>
      <c r="AX27" s="114"/>
      <c r="AY27" s="114"/>
      <c r="AZ27" s="114"/>
      <c r="BA27" s="114"/>
      <c r="BB27" s="114"/>
      <c r="BC27" s="114"/>
      <c r="BD27" s="114"/>
      <c r="BE27" s="114"/>
      <c r="BF27" s="115"/>
      <c r="BG27" s="113">
        <f>SUM(BG28:BG29)</f>
        <v>0</v>
      </c>
      <c r="BH27" s="114"/>
      <c r="BI27" s="114"/>
      <c r="BJ27" s="114"/>
      <c r="BK27" s="114"/>
      <c r="BL27" s="114"/>
      <c r="BM27" s="114"/>
      <c r="BN27" s="114"/>
      <c r="BO27" s="114"/>
      <c r="BP27" s="115"/>
      <c r="BQ27" s="113">
        <f>SUM(BQ28:BQ29)</f>
        <v>0</v>
      </c>
      <c r="BR27" s="114"/>
      <c r="BS27" s="114"/>
      <c r="BT27" s="114"/>
      <c r="BU27" s="114"/>
      <c r="BV27" s="114"/>
      <c r="BW27" s="114"/>
      <c r="BX27" s="114"/>
      <c r="BY27" s="114"/>
      <c r="BZ27" s="115"/>
      <c r="CA27" s="116">
        <f>SUM(CA28:CA29)</f>
        <v>0</v>
      </c>
      <c r="CB27" s="116"/>
      <c r="CC27" s="116"/>
      <c r="CD27" s="116"/>
      <c r="CE27" s="116"/>
      <c r="CF27" s="116"/>
      <c r="CG27" s="116"/>
      <c r="CH27" s="116"/>
      <c r="CI27" s="116"/>
      <c r="CJ27" s="116"/>
      <c r="CK27" s="116">
        <f>SUM(CK28:CK29)</f>
        <v>0</v>
      </c>
      <c r="CL27" s="116"/>
      <c r="CM27" s="116"/>
      <c r="CN27" s="116"/>
      <c r="CO27" s="116"/>
      <c r="CP27" s="116"/>
      <c r="CQ27" s="116"/>
      <c r="CR27" s="116"/>
      <c r="CS27" s="116"/>
      <c r="CT27" s="116"/>
    </row>
    <row r="28" spans="1:98" s="11" customFormat="1" ht="29.25" customHeight="1">
      <c r="A28" s="110" t="s">
        <v>341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1"/>
      <c r="V28" s="12" t="s">
        <v>301</v>
      </c>
      <c r="W28" s="112" t="s">
        <v>342</v>
      </c>
      <c r="X28" s="112"/>
      <c r="Y28" s="112"/>
      <c r="Z28" s="112" t="s">
        <v>343</v>
      </c>
      <c r="AA28" s="112"/>
      <c r="AB28" s="112"/>
      <c r="AC28" s="113"/>
      <c r="AD28" s="114"/>
      <c r="AE28" s="114"/>
      <c r="AF28" s="114"/>
      <c r="AG28" s="114"/>
      <c r="AH28" s="114"/>
      <c r="AI28" s="114"/>
      <c r="AJ28" s="114"/>
      <c r="AK28" s="114"/>
      <c r="AL28" s="115"/>
      <c r="AM28" s="113"/>
      <c r="AN28" s="114"/>
      <c r="AO28" s="114"/>
      <c r="AP28" s="114"/>
      <c r="AQ28" s="114"/>
      <c r="AR28" s="114"/>
      <c r="AS28" s="114"/>
      <c r="AT28" s="114"/>
      <c r="AU28" s="114"/>
      <c r="AV28" s="115"/>
      <c r="AW28" s="113"/>
      <c r="AX28" s="114"/>
      <c r="AY28" s="114"/>
      <c r="AZ28" s="114"/>
      <c r="BA28" s="114"/>
      <c r="BB28" s="114"/>
      <c r="BC28" s="114"/>
      <c r="BD28" s="114"/>
      <c r="BE28" s="114"/>
      <c r="BF28" s="115"/>
      <c r="BG28" s="113"/>
      <c r="BH28" s="114"/>
      <c r="BI28" s="114"/>
      <c r="BJ28" s="114"/>
      <c r="BK28" s="114"/>
      <c r="BL28" s="114"/>
      <c r="BM28" s="114"/>
      <c r="BN28" s="114"/>
      <c r="BO28" s="114"/>
      <c r="BP28" s="115"/>
      <c r="BQ28" s="113"/>
      <c r="BR28" s="114"/>
      <c r="BS28" s="114"/>
      <c r="BT28" s="114"/>
      <c r="BU28" s="114"/>
      <c r="BV28" s="114"/>
      <c r="BW28" s="114"/>
      <c r="BX28" s="114"/>
      <c r="BY28" s="114"/>
      <c r="BZ28" s="115"/>
      <c r="CA28" s="116">
        <f>SUM(AM28:BQ28)</f>
        <v>0</v>
      </c>
      <c r="CB28" s="116"/>
      <c r="CC28" s="116"/>
      <c r="CD28" s="116"/>
      <c r="CE28" s="116"/>
      <c r="CF28" s="116"/>
      <c r="CG28" s="116"/>
      <c r="CH28" s="116"/>
      <c r="CI28" s="116"/>
      <c r="CJ28" s="116"/>
      <c r="CK28" s="116">
        <f>AC28-CA28</f>
        <v>0</v>
      </c>
      <c r="CL28" s="116"/>
      <c r="CM28" s="116"/>
      <c r="CN28" s="116"/>
      <c r="CO28" s="116"/>
      <c r="CP28" s="116"/>
      <c r="CQ28" s="116"/>
      <c r="CR28" s="116"/>
      <c r="CS28" s="116"/>
      <c r="CT28" s="116"/>
    </row>
    <row r="29" spans="1:98" s="11" customFormat="1" ht="19.5" customHeight="1">
      <c r="A29" s="110" t="s">
        <v>344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1"/>
      <c r="V29" s="12" t="s">
        <v>301</v>
      </c>
      <c r="W29" s="112" t="s">
        <v>345</v>
      </c>
      <c r="X29" s="112"/>
      <c r="Y29" s="112"/>
      <c r="Z29" s="112" t="s">
        <v>346</v>
      </c>
      <c r="AA29" s="112"/>
      <c r="AB29" s="112"/>
      <c r="AC29" s="113"/>
      <c r="AD29" s="114"/>
      <c r="AE29" s="114"/>
      <c r="AF29" s="114"/>
      <c r="AG29" s="114"/>
      <c r="AH29" s="114"/>
      <c r="AI29" s="114"/>
      <c r="AJ29" s="114"/>
      <c r="AK29" s="114"/>
      <c r="AL29" s="115"/>
      <c r="AM29" s="113"/>
      <c r="AN29" s="114"/>
      <c r="AO29" s="114"/>
      <c r="AP29" s="114"/>
      <c r="AQ29" s="114"/>
      <c r="AR29" s="114"/>
      <c r="AS29" s="114"/>
      <c r="AT29" s="114"/>
      <c r="AU29" s="114"/>
      <c r="AV29" s="115"/>
      <c r="AW29" s="113"/>
      <c r="AX29" s="114"/>
      <c r="AY29" s="114"/>
      <c r="AZ29" s="114"/>
      <c r="BA29" s="114"/>
      <c r="BB29" s="114"/>
      <c r="BC29" s="114"/>
      <c r="BD29" s="114"/>
      <c r="BE29" s="114"/>
      <c r="BF29" s="115"/>
      <c r="BG29" s="113"/>
      <c r="BH29" s="114"/>
      <c r="BI29" s="114"/>
      <c r="BJ29" s="114"/>
      <c r="BK29" s="114"/>
      <c r="BL29" s="114"/>
      <c r="BM29" s="114"/>
      <c r="BN29" s="114"/>
      <c r="BO29" s="114"/>
      <c r="BP29" s="115"/>
      <c r="BQ29" s="113"/>
      <c r="BR29" s="114"/>
      <c r="BS29" s="114"/>
      <c r="BT29" s="114"/>
      <c r="BU29" s="114"/>
      <c r="BV29" s="114"/>
      <c r="BW29" s="114"/>
      <c r="BX29" s="114"/>
      <c r="BY29" s="114"/>
      <c r="BZ29" s="115"/>
      <c r="CA29" s="116">
        <f>SUM(AM29:BQ29)</f>
        <v>0</v>
      </c>
      <c r="CB29" s="116"/>
      <c r="CC29" s="116"/>
      <c r="CD29" s="116"/>
      <c r="CE29" s="116"/>
      <c r="CF29" s="116"/>
      <c r="CG29" s="116"/>
      <c r="CH29" s="116"/>
      <c r="CI29" s="116"/>
      <c r="CJ29" s="116"/>
      <c r="CK29" s="116">
        <f>AC29-CA29</f>
        <v>0</v>
      </c>
      <c r="CL29" s="116"/>
      <c r="CM29" s="116"/>
      <c r="CN29" s="116"/>
      <c r="CO29" s="116"/>
      <c r="CP29" s="116"/>
      <c r="CQ29" s="116"/>
      <c r="CR29" s="116"/>
      <c r="CS29" s="116"/>
      <c r="CT29" s="116"/>
    </row>
    <row r="30" spans="1:98" s="11" customFormat="1" ht="9.75" customHeight="1">
      <c r="A30" s="110" t="s">
        <v>347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1"/>
      <c r="V30" s="12" t="s">
        <v>301</v>
      </c>
      <c r="W30" s="112" t="s">
        <v>348</v>
      </c>
      <c r="X30" s="112"/>
      <c r="Y30" s="112"/>
      <c r="Z30" s="112" t="s">
        <v>349</v>
      </c>
      <c r="AA30" s="112"/>
      <c r="AB30" s="112"/>
      <c r="AC30" s="113">
        <f>SUM(AC31:AC37)</f>
        <v>0</v>
      </c>
      <c r="AD30" s="114"/>
      <c r="AE30" s="114"/>
      <c r="AF30" s="114"/>
      <c r="AG30" s="114"/>
      <c r="AH30" s="114"/>
      <c r="AI30" s="114"/>
      <c r="AJ30" s="114"/>
      <c r="AK30" s="114"/>
      <c r="AL30" s="115"/>
      <c r="AM30" s="113">
        <f>SUM(AM31:AM37)</f>
        <v>0</v>
      </c>
      <c r="AN30" s="114"/>
      <c r="AO30" s="114"/>
      <c r="AP30" s="114"/>
      <c r="AQ30" s="114"/>
      <c r="AR30" s="114"/>
      <c r="AS30" s="114"/>
      <c r="AT30" s="114"/>
      <c r="AU30" s="114"/>
      <c r="AV30" s="115"/>
      <c r="AW30" s="113">
        <f>SUM(AW31:AW37)</f>
        <v>0</v>
      </c>
      <c r="AX30" s="114"/>
      <c r="AY30" s="114"/>
      <c r="AZ30" s="114"/>
      <c r="BA30" s="114"/>
      <c r="BB30" s="114"/>
      <c r="BC30" s="114"/>
      <c r="BD30" s="114"/>
      <c r="BE30" s="114"/>
      <c r="BF30" s="115"/>
      <c r="BG30" s="113">
        <f>SUM(BG31:BG37)</f>
        <v>0</v>
      </c>
      <c r="BH30" s="114"/>
      <c r="BI30" s="114"/>
      <c r="BJ30" s="114"/>
      <c r="BK30" s="114"/>
      <c r="BL30" s="114"/>
      <c r="BM30" s="114"/>
      <c r="BN30" s="114"/>
      <c r="BO30" s="114"/>
      <c r="BP30" s="115"/>
      <c r="BQ30" s="113">
        <f>SUM(BQ31:BQ37)</f>
        <v>0</v>
      </c>
      <c r="BR30" s="114"/>
      <c r="BS30" s="114"/>
      <c r="BT30" s="114"/>
      <c r="BU30" s="114"/>
      <c r="BV30" s="114"/>
      <c r="BW30" s="114"/>
      <c r="BX30" s="114"/>
      <c r="BY30" s="114"/>
      <c r="BZ30" s="115"/>
      <c r="CA30" s="116">
        <f>SUM(CA31:CA37)</f>
        <v>0</v>
      </c>
      <c r="CB30" s="116"/>
      <c r="CC30" s="116"/>
      <c r="CD30" s="116"/>
      <c r="CE30" s="116"/>
      <c r="CF30" s="116"/>
      <c r="CG30" s="116"/>
      <c r="CH30" s="116"/>
      <c r="CI30" s="116"/>
      <c r="CJ30" s="116"/>
      <c r="CK30" s="116">
        <f>SUM(CK31:CK37)</f>
        <v>0</v>
      </c>
      <c r="CL30" s="116"/>
      <c r="CM30" s="116"/>
      <c r="CN30" s="116"/>
      <c r="CO30" s="116"/>
      <c r="CP30" s="116"/>
      <c r="CQ30" s="116"/>
      <c r="CR30" s="116"/>
      <c r="CS30" s="116"/>
      <c r="CT30" s="116"/>
    </row>
    <row r="31" spans="1:98" s="11" customFormat="1" ht="19.5" customHeight="1">
      <c r="A31" s="110" t="s">
        <v>350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1"/>
      <c r="V31" s="12" t="s">
        <v>301</v>
      </c>
      <c r="W31" s="112" t="s">
        <v>351</v>
      </c>
      <c r="X31" s="112"/>
      <c r="Y31" s="112"/>
      <c r="Z31" s="112" t="s">
        <v>352</v>
      </c>
      <c r="AA31" s="112"/>
      <c r="AB31" s="112"/>
      <c r="AC31" s="113"/>
      <c r="AD31" s="114"/>
      <c r="AE31" s="114"/>
      <c r="AF31" s="114"/>
      <c r="AG31" s="114"/>
      <c r="AH31" s="114"/>
      <c r="AI31" s="114"/>
      <c r="AJ31" s="114"/>
      <c r="AK31" s="114"/>
      <c r="AL31" s="115"/>
      <c r="AM31" s="113"/>
      <c r="AN31" s="114"/>
      <c r="AO31" s="114"/>
      <c r="AP31" s="114"/>
      <c r="AQ31" s="114"/>
      <c r="AR31" s="114"/>
      <c r="AS31" s="114"/>
      <c r="AT31" s="114"/>
      <c r="AU31" s="114"/>
      <c r="AV31" s="115"/>
      <c r="AW31" s="113"/>
      <c r="AX31" s="114"/>
      <c r="AY31" s="114"/>
      <c r="AZ31" s="114"/>
      <c r="BA31" s="114"/>
      <c r="BB31" s="114"/>
      <c r="BC31" s="114"/>
      <c r="BD31" s="114"/>
      <c r="BE31" s="114"/>
      <c r="BF31" s="115"/>
      <c r="BG31" s="113"/>
      <c r="BH31" s="114"/>
      <c r="BI31" s="114"/>
      <c r="BJ31" s="114"/>
      <c r="BK31" s="114"/>
      <c r="BL31" s="114"/>
      <c r="BM31" s="114"/>
      <c r="BN31" s="114"/>
      <c r="BO31" s="114"/>
      <c r="BP31" s="115"/>
      <c r="BQ31" s="113"/>
      <c r="BR31" s="114"/>
      <c r="BS31" s="114"/>
      <c r="BT31" s="114"/>
      <c r="BU31" s="114"/>
      <c r="BV31" s="114"/>
      <c r="BW31" s="114"/>
      <c r="BX31" s="114"/>
      <c r="BY31" s="114"/>
      <c r="BZ31" s="115"/>
      <c r="CA31" s="116">
        <f aca="true" t="shared" si="0" ref="CA31:CA37">SUM(AM31:BQ31)</f>
        <v>0</v>
      </c>
      <c r="CB31" s="116"/>
      <c r="CC31" s="116"/>
      <c r="CD31" s="116"/>
      <c r="CE31" s="116"/>
      <c r="CF31" s="116"/>
      <c r="CG31" s="116"/>
      <c r="CH31" s="116"/>
      <c r="CI31" s="116"/>
      <c r="CJ31" s="116"/>
      <c r="CK31" s="116">
        <f aca="true" t="shared" si="1" ref="CK31:CK37">AC31-CA31</f>
        <v>0</v>
      </c>
      <c r="CL31" s="116"/>
      <c r="CM31" s="116"/>
      <c r="CN31" s="116"/>
      <c r="CO31" s="116"/>
      <c r="CP31" s="116"/>
      <c r="CQ31" s="116"/>
      <c r="CR31" s="116"/>
      <c r="CS31" s="116"/>
      <c r="CT31" s="116"/>
    </row>
    <row r="32" spans="1:98" s="11" customFormat="1" ht="9.75" customHeight="1">
      <c r="A32" s="110" t="s">
        <v>353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1"/>
      <c r="V32" s="12" t="s">
        <v>301</v>
      </c>
      <c r="W32" s="112" t="s">
        <v>354</v>
      </c>
      <c r="X32" s="112"/>
      <c r="Y32" s="112"/>
      <c r="Z32" s="112" t="s">
        <v>355</v>
      </c>
      <c r="AA32" s="112"/>
      <c r="AB32" s="112"/>
      <c r="AC32" s="113"/>
      <c r="AD32" s="114"/>
      <c r="AE32" s="114"/>
      <c r="AF32" s="114"/>
      <c r="AG32" s="114"/>
      <c r="AH32" s="114"/>
      <c r="AI32" s="114"/>
      <c r="AJ32" s="114"/>
      <c r="AK32" s="114"/>
      <c r="AL32" s="115"/>
      <c r="AM32" s="113"/>
      <c r="AN32" s="114"/>
      <c r="AO32" s="114"/>
      <c r="AP32" s="114"/>
      <c r="AQ32" s="114"/>
      <c r="AR32" s="114"/>
      <c r="AS32" s="114"/>
      <c r="AT32" s="114"/>
      <c r="AU32" s="114"/>
      <c r="AV32" s="115"/>
      <c r="AW32" s="113"/>
      <c r="AX32" s="114"/>
      <c r="AY32" s="114"/>
      <c r="AZ32" s="114"/>
      <c r="BA32" s="114"/>
      <c r="BB32" s="114"/>
      <c r="BC32" s="114"/>
      <c r="BD32" s="114"/>
      <c r="BE32" s="114"/>
      <c r="BF32" s="115"/>
      <c r="BG32" s="113"/>
      <c r="BH32" s="114"/>
      <c r="BI32" s="114"/>
      <c r="BJ32" s="114"/>
      <c r="BK32" s="114"/>
      <c r="BL32" s="114"/>
      <c r="BM32" s="114"/>
      <c r="BN32" s="114"/>
      <c r="BO32" s="114"/>
      <c r="BP32" s="115"/>
      <c r="BQ32" s="113"/>
      <c r="BR32" s="114"/>
      <c r="BS32" s="114"/>
      <c r="BT32" s="114"/>
      <c r="BU32" s="114"/>
      <c r="BV32" s="114"/>
      <c r="BW32" s="114"/>
      <c r="BX32" s="114"/>
      <c r="BY32" s="114"/>
      <c r="BZ32" s="115"/>
      <c r="CA32" s="116">
        <f t="shared" si="0"/>
        <v>0</v>
      </c>
      <c r="CB32" s="116"/>
      <c r="CC32" s="116"/>
      <c r="CD32" s="116"/>
      <c r="CE32" s="116"/>
      <c r="CF32" s="116"/>
      <c r="CG32" s="116"/>
      <c r="CH32" s="116"/>
      <c r="CI32" s="116"/>
      <c r="CJ32" s="116"/>
      <c r="CK32" s="116">
        <f t="shared" si="1"/>
        <v>0</v>
      </c>
      <c r="CL32" s="116"/>
      <c r="CM32" s="116"/>
      <c r="CN32" s="116"/>
      <c r="CO32" s="116"/>
      <c r="CP32" s="116"/>
      <c r="CQ32" s="116"/>
      <c r="CR32" s="116"/>
      <c r="CS32" s="116"/>
      <c r="CT32" s="116"/>
    </row>
    <row r="33" spans="1:98" s="11" customFormat="1" ht="9.75" customHeight="1">
      <c r="A33" s="110" t="s">
        <v>356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1"/>
      <c r="V33" s="12" t="s">
        <v>301</v>
      </c>
      <c r="W33" s="112" t="s">
        <v>357</v>
      </c>
      <c r="X33" s="112"/>
      <c r="Y33" s="112"/>
      <c r="Z33" s="112" t="s">
        <v>358</v>
      </c>
      <c r="AA33" s="112"/>
      <c r="AB33" s="112"/>
      <c r="AC33" s="113"/>
      <c r="AD33" s="114"/>
      <c r="AE33" s="114"/>
      <c r="AF33" s="114"/>
      <c r="AG33" s="114"/>
      <c r="AH33" s="114"/>
      <c r="AI33" s="114"/>
      <c r="AJ33" s="114"/>
      <c r="AK33" s="114"/>
      <c r="AL33" s="115"/>
      <c r="AM33" s="113"/>
      <c r="AN33" s="114"/>
      <c r="AO33" s="114"/>
      <c r="AP33" s="114"/>
      <c r="AQ33" s="114"/>
      <c r="AR33" s="114"/>
      <c r="AS33" s="114"/>
      <c r="AT33" s="114"/>
      <c r="AU33" s="114"/>
      <c r="AV33" s="115"/>
      <c r="AW33" s="113"/>
      <c r="AX33" s="114"/>
      <c r="AY33" s="114"/>
      <c r="AZ33" s="114"/>
      <c r="BA33" s="114"/>
      <c r="BB33" s="114"/>
      <c r="BC33" s="114"/>
      <c r="BD33" s="114"/>
      <c r="BE33" s="114"/>
      <c r="BF33" s="115"/>
      <c r="BG33" s="113"/>
      <c r="BH33" s="114"/>
      <c r="BI33" s="114"/>
      <c r="BJ33" s="114"/>
      <c r="BK33" s="114"/>
      <c r="BL33" s="114"/>
      <c r="BM33" s="114"/>
      <c r="BN33" s="114"/>
      <c r="BO33" s="114"/>
      <c r="BP33" s="115"/>
      <c r="BQ33" s="113"/>
      <c r="BR33" s="114"/>
      <c r="BS33" s="114"/>
      <c r="BT33" s="114"/>
      <c r="BU33" s="114"/>
      <c r="BV33" s="114"/>
      <c r="BW33" s="114"/>
      <c r="BX33" s="114"/>
      <c r="BY33" s="114"/>
      <c r="BZ33" s="115"/>
      <c r="CA33" s="116">
        <f t="shared" si="0"/>
        <v>0</v>
      </c>
      <c r="CB33" s="116"/>
      <c r="CC33" s="116"/>
      <c r="CD33" s="116"/>
      <c r="CE33" s="116"/>
      <c r="CF33" s="116"/>
      <c r="CG33" s="116"/>
      <c r="CH33" s="116"/>
      <c r="CI33" s="116"/>
      <c r="CJ33" s="116"/>
      <c r="CK33" s="116">
        <f t="shared" si="1"/>
        <v>0</v>
      </c>
      <c r="CL33" s="116"/>
      <c r="CM33" s="116"/>
      <c r="CN33" s="116"/>
      <c r="CO33" s="116"/>
      <c r="CP33" s="116"/>
      <c r="CQ33" s="116"/>
      <c r="CR33" s="116"/>
      <c r="CS33" s="116"/>
      <c r="CT33" s="116"/>
    </row>
    <row r="34" spans="1:98" s="11" customFormat="1" ht="9.75" customHeight="1">
      <c r="A34" s="110" t="s">
        <v>359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1"/>
      <c r="V34" s="12" t="s">
        <v>301</v>
      </c>
      <c r="W34" s="112" t="s">
        <v>360</v>
      </c>
      <c r="X34" s="112"/>
      <c r="Y34" s="112"/>
      <c r="Z34" s="112" t="s">
        <v>361</v>
      </c>
      <c r="AA34" s="112"/>
      <c r="AB34" s="112"/>
      <c r="AC34" s="113"/>
      <c r="AD34" s="114"/>
      <c r="AE34" s="114"/>
      <c r="AF34" s="114"/>
      <c r="AG34" s="114"/>
      <c r="AH34" s="114"/>
      <c r="AI34" s="114"/>
      <c r="AJ34" s="114"/>
      <c r="AK34" s="114"/>
      <c r="AL34" s="115"/>
      <c r="AM34" s="113"/>
      <c r="AN34" s="114"/>
      <c r="AO34" s="114"/>
      <c r="AP34" s="114"/>
      <c r="AQ34" s="114"/>
      <c r="AR34" s="114"/>
      <c r="AS34" s="114"/>
      <c r="AT34" s="114"/>
      <c r="AU34" s="114"/>
      <c r="AV34" s="115"/>
      <c r="AW34" s="113"/>
      <c r="AX34" s="114"/>
      <c r="AY34" s="114"/>
      <c r="AZ34" s="114"/>
      <c r="BA34" s="114"/>
      <c r="BB34" s="114"/>
      <c r="BC34" s="114"/>
      <c r="BD34" s="114"/>
      <c r="BE34" s="114"/>
      <c r="BF34" s="115"/>
      <c r="BG34" s="113"/>
      <c r="BH34" s="114"/>
      <c r="BI34" s="114"/>
      <c r="BJ34" s="114"/>
      <c r="BK34" s="114"/>
      <c r="BL34" s="114"/>
      <c r="BM34" s="114"/>
      <c r="BN34" s="114"/>
      <c r="BO34" s="114"/>
      <c r="BP34" s="115"/>
      <c r="BQ34" s="113"/>
      <c r="BR34" s="114"/>
      <c r="BS34" s="114"/>
      <c r="BT34" s="114"/>
      <c r="BU34" s="114"/>
      <c r="BV34" s="114"/>
      <c r="BW34" s="114"/>
      <c r="BX34" s="114"/>
      <c r="BY34" s="114"/>
      <c r="BZ34" s="115"/>
      <c r="CA34" s="116">
        <f t="shared" si="0"/>
        <v>0</v>
      </c>
      <c r="CB34" s="116"/>
      <c r="CC34" s="116"/>
      <c r="CD34" s="116"/>
      <c r="CE34" s="116"/>
      <c r="CF34" s="116"/>
      <c r="CG34" s="116"/>
      <c r="CH34" s="116"/>
      <c r="CI34" s="116"/>
      <c r="CJ34" s="116"/>
      <c r="CK34" s="116">
        <f t="shared" si="1"/>
        <v>0</v>
      </c>
      <c r="CL34" s="116"/>
      <c r="CM34" s="116"/>
      <c r="CN34" s="116"/>
      <c r="CO34" s="116"/>
      <c r="CP34" s="116"/>
      <c r="CQ34" s="116"/>
      <c r="CR34" s="116"/>
      <c r="CS34" s="116"/>
      <c r="CT34" s="116"/>
    </row>
    <row r="35" spans="1:98" s="11" customFormat="1" ht="9.75" customHeight="1">
      <c r="A35" s="110" t="s">
        <v>362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1"/>
      <c r="V35" s="12" t="s">
        <v>301</v>
      </c>
      <c r="W35" s="112" t="s">
        <v>363</v>
      </c>
      <c r="X35" s="112"/>
      <c r="Y35" s="112"/>
      <c r="Z35" s="112" t="s">
        <v>364</v>
      </c>
      <c r="AA35" s="112"/>
      <c r="AB35" s="112"/>
      <c r="AC35" s="113"/>
      <c r="AD35" s="114"/>
      <c r="AE35" s="114"/>
      <c r="AF35" s="114"/>
      <c r="AG35" s="114"/>
      <c r="AH35" s="114"/>
      <c r="AI35" s="114"/>
      <c r="AJ35" s="114"/>
      <c r="AK35" s="114"/>
      <c r="AL35" s="115"/>
      <c r="AM35" s="113"/>
      <c r="AN35" s="114"/>
      <c r="AO35" s="114"/>
      <c r="AP35" s="114"/>
      <c r="AQ35" s="114"/>
      <c r="AR35" s="114"/>
      <c r="AS35" s="114"/>
      <c r="AT35" s="114"/>
      <c r="AU35" s="114"/>
      <c r="AV35" s="115"/>
      <c r="AW35" s="113"/>
      <c r="AX35" s="114"/>
      <c r="AY35" s="114"/>
      <c r="AZ35" s="114"/>
      <c r="BA35" s="114"/>
      <c r="BB35" s="114"/>
      <c r="BC35" s="114"/>
      <c r="BD35" s="114"/>
      <c r="BE35" s="114"/>
      <c r="BF35" s="115"/>
      <c r="BG35" s="113"/>
      <c r="BH35" s="114"/>
      <c r="BI35" s="114"/>
      <c r="BJ35" s="114"/>
      <c r="BK35" s="114"/>
      <c r="BL35" s="114"/>
      <c r="BM35" s="114"/>
      <c r="BN35" s="114"/>
      <c r="BO35" s="114"/>
      <c r="BP35" s="115"/>
      <c r="BQ35" s="113"/>
      <c r="BR35" s="114"/>
      <c r="BS35" s="114"/>
      <c r="BT35" s="114"/>
      <c r="BU35" s="114"/>
      <c r="BV35" s="114"/>
      <c r="BW35" s="114"/>
      <c r="BX35" s="114"/>
      <c r="BY35" s="114"/>
      <c r="BZ35" s="115"/>
      <c r="CA35" s="116">
        <f t="shared" si="0"/>
        <v>0</v>
      </c>
      <c r="CB35" s="116"/>
      <c r="CC35" s="116"/>
      <c r="CD35" s="116"/>
      <c r="CE35" s="116"/>
      <c r="CF35" s="116"/>
      <c r="CG35" s="116"/>
      <c r="CH35" s="116"/>
      <c r="CI35" s="116"/>
      <c r="CJ35" s="116"/>
      <c r="CK35" s="116">
        <f t="shared" si="1"/>
        <v>0</v>
      </c>
      <c r="CL35" s="116"/>
      <c r="CM35" s="116"/>
      <c r="CN35" s="116"/>
      <c r="CO35" s="116"/>
      <c r="CP35" s="116"/>
      <c r="CQ35" s="116"/>
      <c r="CR35" s="116"/>
      <c r="CS35" s="116"/>
      <c r="CT35" s="116"/>
    </row>
    <row r="36" spans="1:98" s="11" customFormat="1" ht="9.75" customHeight="1">
      <c r="A36" s="110" t="s">
        <v>365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1"/>
      <c r="V36" s="12" t="s">
        <v>301</v>
      </c>
      <c r="W36" s="112" t="s">
        <v>366</v>
      </c>
      <c r="X36" s="112"/>
      <c r="Y36" s="112"/>
      <c r="Z36" s="112" t="s">
        <v>367</v>
      </c>
      <c r="AA36" s="112"/>
      <c r="AB36" s="112"/>
      <c r="AC36" s="113"/>
      <c r="AD36" s="114"/>
      <c r="AE36" s="114"/>
      <c r="AF36" s="114"/>
      <c r="AG36" s="114"/>
      <c r="AH36" s="114"/>
      <c r="AI36" s="114"/>
      <c r="AJ36" s="114"/>
      <c r="AK36" s="114"/>
      <c r="AL36" s="115"/>
      <c r="AM36" s="113"/>
      <c r="AN36" s="114"/>
      <c r="AO36" s="114"/>
      <c r="AP36" s="114"/>
      <c r="AQ36" s="114"/>
      <c r="AR36" s="114"/>
      <c r="AS36" s="114"/>
      <c r="AT36" s="114"/>
      <c r="AU36" s="114"/>
      <c r="AV36" s="115"/>
      <c r="AW36" s="113"/>
      <c r="AX36" s="114"/>
      <c r="AY36" s="114"/>
      <c r="AZ36" s="114"/>
      <c r="BA36" s="114"/>
      <c r="BB36" s="114"/>
      <c r="BC36" s="114"/>
      <c r="BD36" s="114"/>
      <c r="BE36" s="114"/>
      <c r="BF36" s="115"/>
      <c r="BG36" s="113"/>
      <c r="BH36" s="114"/>
      <c r="BI36" s="114"/>
      <c r="BJ36" s="114"/>
      <c r="BK36" s="114"/>
      <c r="BL36" s="114"/>
      <c r="BM36" s="114"/>
      <c r="BN36" s="114"/>
      <c r="BO36" s="114"/>
      <c r="BP36" s="115"/>
      <c r="BQ36" s="113"/>
      <c r="BR36" s="114"/>
      <c r="BS36" s="114"/>
      <c r="BT36" s="114"/>
      <c r="BU36" s="114"/>
      <c r="BV36" s="114"/>
      <c r="BW36" s="114"/>
      <c r="BX36" s="114"/>
      <c r="BY36" s="114"/>
      <c r="BZ36" s="115"/>
      <c r="CA36" s="116">
        <f t="shared" si="0"/>
        <v>0</v>
      </c>
      <c r="CB36" s="116"/>
      <c r="CC36" s="116"/>
      <c r="CD36" s="116"/>
      <c r="CE36" s="116"/>
      <c r="CF36" s="116"/>
      <c r="CG36" s="116"/>
      <c r="CH36" s="116"/>
      <c r="CI36" s="116"/>
      <c r="CJ36" s="116"/>
      <c r="CK36" s="116">
        <f t="shared" si="1"/>
        <v>0</v>
      </c>
      <c r="CL36" s="116"/>
      <c r="CM36" s="116"/>
      <c r="CN36" s="116"/>
      <c r="CO36" s="116"/>
      <c r="CP36" s="116"/>
      <c r="CQ36" s="116"/>
      <c r="CR36" s="116"/>
      <c r="CS36" s="116"/>
      <c r="CT36" s="116"/>
    </row>
    <row r="37" spans="1:98" s="11" customFormat="1" ht="9.75" customHeight="1">
      <c r="A37" s="110" t="s">
        <v>368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2" t="s">
        <v>301</v>
      </c>
      <c r="W37" s="112" t="s">
        <v>369</v>
      </c>
      <c r="X37" s="112"/>
      <c r="Y37" s="112"/>
      <c r="Z37" s="112" t="s">
        <v>370</v>
      </c>
      <c r="AA37" s="112"/>
      <c r="AB37" s="112"/>
      <c r="AC37" s="113"/>
      <c r="AD37" s="114"/>
      <c r="AE37" s="114"/>
      <c r="AF37" s="114"/>
      <c r="AG37" s="114"/>
      <c r="AH37" s="114"/>
      <c r="AI37" s="114"/>
      <c r="AJ37" s="114"/>
      <c r="AK37" s="114"/>
      <c r="AL37" s="115"/>
      <c r="AM37" s="113"/>
      <c r="AN37" s="114"/>
      <c r="AO37" s="114"/>
      <c r="AP37" s="114"/>
      <c r="AQ37" s="114"/>
      <c r="AR37" s="114"/>
      <c r="AS37" s="114"/>
      <c r="AT37" s="114"/>
      <c r="AU37" s="114"/>
      <c r="AV37" s="115"/>
      <c r="AW37" s="113"/>
      <c r="AX37" s="114"/>
      <c r="AY37" s="114"/>
      <c r="AZ37" s="114"/>
      <c r="BA37" s="114"/>
      <c r="BB37" s="114"/>
      <c r="BC37" s="114"/>
      <c r="BD37" s="114"/>
      <c r="BE37" s="114"/>
      <c r="BF37" s="115"/>
      <c r="BG37" s="113"/>
      <c r="BH37" s="114"/>
      <c r="BI37" s="114"/>
      <c r="BJ37" s="114"/>
      <c r="BK37" s="114"/>
      <c r="BL37" s="114"/>
      <c r="BM37" s="114"/>
      <c r="BN37" s="114"/>
      <c r="BO37" s="114"/>
      <c r="BP37" s="115"/>
      <c r="BQ37" s="113"/>
      <c r="BR37" s="114"/>
      <c r="BS37" s="114"/>
      <c r="BT37" s="114"/>
      <c r="BU37" s="114"/>
      <c r="BV37" s="114"/>
      <c r="BW37" s="114"/>
      <c r="BX37" s="114"/>
      <c r="BY37" s="114"/>
      <c r="BZ37" s="115"/>
      <c r="CA37" s="116">
        <f t="shared" si="0"/>
        <v>0</v>
      </c>
      <c r="CB37" s="116"/>
      <c r="CC37" s="116"/>
      <c r="CD37" s="116"/>
      <c r="CE37" s="116"/>
      <c r="CF37" s="116"/>
      <c r="CG37" s="116"/>
      <c r="CH37" s="116"/>
      <c r="CI37" s="116"/>
      <c r="CJ37" s="116"/>
      <c r="CK37" s="116">
        <f t="shared" si="1"/>
        <v>0</v>
      </c>
      <c r="CL37" s="116"/>
      <c r="CM37" s="116"/>
      <c r="CN37" s="116"/>
      <c r="CO37" s="116"/>
      <c r="CP37" s="116"/>
      <c r="CQ37" s="116"/>
      <c r="CR37" s="116"/>
      <c r="CS37" s="116"/>
      <c r="CT37" s="116"/>
    </row>
    <row r="38" spans="1:98" s="11" customFormat="1" ht="9.75" customHeight="1">
      <c r="A38" s="110" t="s">
        <v>371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1"/>
      <c r="V38" s="12" t="s">
        <v>301</v>
      </c>
      <c r="W38" s="112" t="s">
        <v>372</v>
      </c>
      <c r="X38" s="112"/>
      <c r="Y38" s="112"/>
      <c r="Z38" s="112" t="s">
        <v>373</v>
      </c>
      <c r="AA38" s="112"/>
      <c r="AB38" s="112"/>
      <c r="AC38" s="113">
        <f>SUM(AC39:AC42)</f>
        <v>2160841.26</v>
      </c>
      <c r="AD38" s="114"/>
      <c r="AE38" s="114"/>
      <c r="AF38" s="114"/>
      <c r="AG38" s="114"/>
      <c r="AH38" s="114"/>
      <c r="AI38" s="114"/>
      <c r="AJ38" s="114"/>
      <c r="AK38" s="114"/>
      <c r="AL38" s="115"/>
      <c r="AM38" s="113">
        <f>SUM(AM39:AM42)</f>
        <v>2160841.26</v>
      </c>
      <c r="AN38" s="114"/>
      <c r="AO38" s="114"/>
      <c r="AP38" s="114"/>
      <c r="AQ38" s="114"/>
      <c r="AR38" s="114"/>
      <c r="AS38" s="114"/>
      <c r="AT38" s="114"/>
      <c r="AU38" s="114"/>
      <c r="AV38" s="115"/>
      <c r="AW38" s="113">
        <f>SUM(AW39:AW42)</f>
        <v>0</v>
      </c>
      <c r="AX38" s="114"/>
      <c r="AY38" s="114"/>
      <c r="AZ38" s="114"/>
      <c r="BA38" s="114"/>
      <c r="BB38" s="114"/>
      <c r="BC38" s="114"/>
      <c r="BD38" s="114"/>
      <c r="BE38" s="114"/>
      <c r="BF38" s="115"/>
      <c r="BG38" s="113">
        <f>SUM(BG39:BG42)</f>
        <v>0</v>
      </c>
      <c r="BH38" s="114"/>
      <c r="BI38" s="114"/>
      <c r="BJ38" s="114"/>
      <c r="BK38" s="114"/>
      <c r="BL38" s="114"/>
      <c r="BM38" s="114"/>
      <c r="BN38" s="114"/>
      <c r="BO38" s="114"/>
      <c r="BP38" s="115"/>
      <c r="BQ38" s="113">
        <f>SUM(BQ39:BQ42)</f>
        <v>0</v>
      </c>
      <c r="BR38" s="114"/>
      <c r="BS38" s="114"/>
      <c r="BT38" s="114"/>
      <c r="BU38" s="114"/>
      <c r="BV38" s="114"/>
      <c r="BW38" s="114"/>
      <c r="BX38" s="114"/>
      <c r="BY38" s="114"/>
      <c r="BZ38" s="115"/>
      <c r="CA38" s="116">
        <f>SUM(CA39:CA42)</f>
        <v>2160841.26</v>
      </c>
      <c r="CB38" s="116"/>
      <c r="CC38" s="116"/>
      <c r="CD38" s="116"/>
      <c r="CE38" s="116"/>
      <c r="CF38" s="116"/>
      <c r="CG38" s="116"/>
      <c r="CH38" s="116"/>
      <c r="CI38" s="116"/>
      <c r="CJ38" s="116"/>
      <c r="CK38" s="116">
        <f>SUM(CK39:CK42)</f>
        <v>0</v>
      </c>
      <c r="CL38" s="116"/>
      <c r="CM38" s="116"/>
      <c r="CN38" s="116"/>
      <c r="CO38" s="116"/>
      <c r="CP38" s="116"/>
      <c r="CQ38" s="116"/>
      <c r="CR38" s="116"/>
      <c r="CS38" s="116"/>
      <c r="CT38" s="116"/>
    </row>
    <row r="39" spans="1:98" s="11" customFormat="1" ht="29.25" customHeight="1">
      <c r="A39" s="110" t="s">
        <v>374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1"/>
      <c r="V39" s="12" t="s">
        <v>301</v>
      </c>
      <c r="W39" s="112" t="s">
        <v>375</v>
      </c>
      <c r="X39" s="112"/>
      <c r="Y39" s="112"/>
      <c r="Z39" s="112" t="s">
        <v>373</v>
      </c>
      <c r="AA39" s="112"/>
      <c r="AB39" s="112"/>
      <c r="AC39" s="113"/>
      <c r="AD39" s="114"/>
      <c r="AE39" s="114"/>
      <c r="AF39" s="114"/>
      <c r="AG39" s="114"/>
      <c r="AH39" s="114"/>
      <c r="AI39" s="114"/>
      <c r="AJ39" s="114"/>
      <c r="AK39" s="114"/>
      <c r="AL39" s="115"/>
      <c r="AM39" s="113"/>
      <c r="AN39" s="114"/>
      <c r="AO39" s="114"/>
      <c r="AP39" s="114"/>
      <c r="AQ39" s="114"/>
      <c r="AR39" s="114"/>
      <c r="AS39" s="114"/>
      <c r="AT39" s="114"/>
      <c r="AU39" s="114"/>
      <c r="AV39" s="115"/>
      <c r="AW39" s="113"/>
      <c r="AX39" s="114"/>
      <c r="AY39" s="114"/>
      <c r="AZ39" s="114"/>
      <c r="BA39" s="114"/>
      <c r="BB39" s="114"/>
      <c r="BC39" s="114"/>
      <c r="BD39" s="114"/>
      <c r="BE39" s="114"/>
      <c r="BF39" s="115"/>
      <c r="BG39" s="113"/>
      <c r="BH39" s="114"/>
      <c r="BI39" s="114"/>
      <c r="BJ39" s="114"/>
      <c r="BK39" s="114"/>
      <c r="BL39" s="114"/>
      <c r="BM39" s="114"/>
      <c r="BN39" s="114"/>
      <c r="BO39" s="114"/>
      <c r="BP39" s="115"/>
      <c r="BQ39" s="113"/>
      <c r="BR39" s="114"/>
      <c r="BS39" s="114"/>
      <c r="BT39" s="114"/>
      <c r="BU39" s="114"/>
      <c r="BV39" s="114"/>
      <c r="BW39" s="114"/>
      <c r="BX39" s="114"/>
      <c r="BY39" s="114"/>
      <c r="BZ39" s="115"/>
      <c r="CA39" s="116">
        <f>SUM(AM39:BQ39)</f>
        <v>0</v>
      </c>
      <c r="CB39" s="116"/>
      <c r="CC39" s="116"/>
      <c r="CD39" s="116"/>
      <c r="CE39" s="116"/>
      <c r="CF39" s="116"/>
      <c r="CG39" s="116"/>
      <c r="CH39" s="116"/>
      <c r="CI39" s="116"/>
      <c r="CJ39" s="116"/>
      <c r="CK39" s="116">
        <f>AC39-CA39</f>
        <v>0</v>
      </c>
      <c r="CL39" s="116"/>
      <c r="CM39" s="116"/>
      <c r="CN39" s="116"/>
      <c r="CO39" s="116"/>
      <c r="CP39" s="116"/>
      <c r="CQ39" s="116"/>
      <c r="CR39" s="116"/>
      <c r="CS39" s="116"/>
      <c r="CT39" s="116"/>
    </row>
    <row r="40" spans="1:98" s="11" customFormat="1" ht="9.75" customHeight="1">
      <c r="A40" s="110" t="s">
        <v>376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1"/>
      <c r="V40" s="12" t="s">
        <v>301</v>
      </c>
      <c r="W40" s="112" t="s">
        <v>377</v>
      </c>
      <c r="X40" s="112"/>
      <c r="Y40" s="112"/>
      <c r="Z40" s="112" t="s">
        <v>373</v>
      </c>
      <c r="AA40" s="112"/>
      <c r="AB40" s="112"/>
      <c r="AC40" s="113"/>
      <c r="AD40" s="114"/>
      <c r="AE40" s="114"/>
      <c r="AF40" s="114"/>
      <c r="AG40" s="114"/>
      <c r="AH40" s="114"/>
      <c r="AI40" s="114"/>
      <c r="AJ40" s="114"/>
      <c r="AK40" s="114"/>
      <c r="AL40" s="115"/>
      <c r="AM40" s="113"/>
      <c r="AN40" s="114"/>
      <c r="AO40" s="114"/>
      <c r="AP40" s="114"/>
      <c r="AQ40" s="114"/>
      <c r="AR40" s="114"/>
      <c r="AS40" s="114"/>
      <c r="AT40" s="114"/>
      <c r="AU40" s="114"/>
      <c r="AV40" s="115"/>
      <c r="AW40" s="113"/>
      <c r="AX40" s="114"/>
      <c r="AY40" s="114"/>
      <c r="AZ40" s="114"/>
      <c r="BA40" s="114"/>
      <c r="BB40" s="114"/>
      <c r="BC40" s="114"/>
      <c r="BD40" s="114"/>
      <c r="BE40" s="114"/>
      <c r="BF40" s="115"/>
      <c r="BG40" s="113"/>
      <c r="BH40" s="114"/>
      <c r="BI40" s="114"/>
      <c r="BJ40" s="114"/>
      <c r="BK40" s="114"/>
      <c r="BL40" s="114"/>
      <c r="BM40" s="114"/>
      <c r="BN40" s="114"/>
      <c r="BO40" s="114"/>
      <c r="BP40" s="115"/>
      <c r="BQ40" s="113"/>
      <c r="BR40" s="114"/>
      <c r="BS40" s="114"/>
      <c r="BT40" s="114"/>
      <c r="BU40" s="114"/>
      <c r="BV40" s="114"/>
      <c r="BW40" s="114"/>
      <c r="BX40" s="114"/>
      <c r="BY40" s="114"/>
      <c r="BZ40" s="115"/>
      <c r="CA40" s="116">
        <f>SUM(AM40:BQ40)</f>
        <v>0</v>
      </c>
      <c r="CB40" s="116"/>
      <c r="CC40" s="116"/>
      <c r="CD40" s="116"/>
      <c r="CE40" s="116"/>
      <c r="CF40" s="116"/>
      <c r="CG40" s="116"/>
      <c r="CH40" s="116"/>
      <c r="CI40" s="116"/>
      <c r="CJ40" s="116"/>
      <c r="CK40" s="116">
        <f>AC40-CA40</f>
        <v>0</v>
      </c>
      <c r="CL40" s="116"/>
      <c r="CM40" s="116"/>
      <c r="CN40" s="116"/>
      <c r="CO40" s="116"/>
      <c r="CP40" s="116"/>
      <c r="CQ40" s="116"/>
      <c r="CR40" s="116"/>
      <c r="CS40" s="116"/>
      <c r="CT40" s="116"/>
    </row>
    <row r="41" spans="1:98" s="11" customFormat="1" ht="9.75" customHeight="1">
      <c r="A41" s="110" t="s">
        <v>378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1"/>
      <c r="V41" s="12" t="s">
        <v>301</v>
      </c>
      <c r="W41" s="112" t="s">
        <v>379</v>
      </c>
      <c r="X41" s="112"/>
      <c r="Y41" s="112"/>
      <c r="Z41" s="112" t="s">
        <v>373</v>
      </c>
      <c r="AA41" s="112"/>
      <c r="AB41" s="112"/>
      <c r="AC41" s="113"/>
      <c r="AD41" s="114"/>
      <c r="AE41" s="114"/>
      <c r="AF41" s="114"/>
      <c r="AG41" s="114"/>
      <c r="AH41" s="114"/>
      <c r="AI41" s="114"/>
      <c r="AJ41" s="114"/>
      <c r="AK41" s="114"/>
      <c r="AL41" s="115"/>
      <c r="AM41" s="113"/>
      <c r="AN41" s="114"/>
      <c r="AO41" s="114"/>
      <c r="AP41" s="114"/>
      <c r="AQ41" s="114"/>
      <c r="AR41" s="114"/>
      <c r="AS41" s="114"/>
      <c r="AT41" s="114"/>
      <c r="AU41" s="114"/>
      <c r="AV41" s="115"/>
      <c r="AW41" s="113"/>
      <c r="AX41" s="114"/>
      <c r="AY41" s="114"/>
      <c r="AZ41" s="114"/>
      <c r="BA41" s="114"/>
      <c r="BB41" s="114"/>
      <c r="BC41" s="114"/>
      <c r="BD41" s="114"/>
      <c r="BE41" s="114"/>
      <c r="BF41" s="115"/>
      <c r="BG41" s="113"/>
      <c r="BH41" s="114"/>
      <c r="BI41" s="114"/>
      <c r="BJ41" s="114"/>
      <c r="BK41" s="114"/>
      <c r="BL41" s="114"/>
      <c r="BM41" s="114"/>
      <c r="BN41" s="114"/>
      <c r="BO41" s="114"/>
      <c r="BP41" s="115"/>
      <c r="BQ41" s="113"/>
      <c r="BR41" s="114"/>
      <c r="BS41" s="114"/>
      <c r="BT41" s="114"/>
      <c r="BU41" s="114"/>
      <c r="BV41" s="114"/>
      <c r="BW41" s="114"/>
      <c r="BX41" s="114"/>
      <c r="BY41" s="114"/>
      <c r="BZ41" s="115"/>
      <c r="CA41" s="116">
        <f>SUM(AM41:BQ41)</f>
        <v>0</v>
      </c>
      <c r="CB41" s="116"/>
      <c r="CC41" s="116"/>
      <c r="CD41" s="116"/>
      <c r="CE41" s="116"/>
      <c r="CF41" s="116"/>
      <c r="CG41" s="116"/>
      <c r="CH41" s="116"/>
      <c r="CI41" s="116"/>
      <c r="CJ41" s="116"/>
      <c r="CK41" s="116">
        <f>AC41-CA41</f>
        <v>0</v>
      </c>
      <c r="CL41" s="116"/>
      <c r="CM41" s="116"/>
      <c r="CN41" s="116"/>
      <c r="CO41" s="116"/>
      <c r="CP41" s="116"/>
      <c r="CQ41" s="116"/>
      <c r="CR41" s="116"/>
      <c r="CS41" s="116"/>
      <c r="CT41" s="116"/>
    </row>
    <row r="42" spans="1:98" s="11" customFormat="1" ht="9.75" customHeight="1">
      <c r="A42" s="110" t="s">
        <v>380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1"/>
      <c r="V42" s="12" t="s">
        <v>301</v>
      </c>
      <c r="W42" s="112" t="s">
        <v>381</v>
      </c>
      <c r="X42" s="112"/>
      <c r="Y42" s="112"/>
      <c r="Z42" s="112" t="s">
        <v>373</v>
      </c>
      <c r="AA42" s="112"/>
      <c r="AB42" s="112"/>
      <c r="AC42" s="116">
        <v>2160841.26</v>
      </c>
      <c r="AD42" s="116"/>
      <c r="AE42" s="116"/>
      <c r="AF42" s="116"/>
      <c r="AG42" s="116"/>
      <c r="AH42" s="116"/>
      <c r="AI42" s="116"/>
      <c r="AJ42" s="116"/>
      <c r="AK42" s="116"/>
      <c r="AL42" s="116"/>
      <c r="AM42" s="116">
        <v>2160841.26</v>
      </c>
      <c r="AN42" s="116"/>
      <c r="AO42" s="116"/>
      <c r="AP42" s="116"/>
      <c r="AQ42" s="116"/>
      <c r="AR42" s="116"/>
      <c r="AS42" s="116"/>
      <c r="AT42" s="116"/>
      <c r="AU42" s="116"/>
      <c r="AV42" s="116"/>
      <c r="AW42" s="113"/>
      <c r="AX42" s="114"/>
      <c r="AY42" s="114"/>
      <c r="AZ42" s="114"/>
      <c r="BA42" s="114"/>
      <c r="BB42" s="114"/>
      <c r="BC42" s="114"/>
      <c r="BD42" s="114"/>
      <c r="BE42" s="114"/>
      <c r="BF42" s="115"/>
      <c r="BG42" s="113"/>
      <c r="BH42" s="114"/>
      <c r="BI42" s="114"/>
      <c r="BJ42" s="114"/>
      <c r="BK42" s="114"/>
      <c r="BL42" s="114"/>
      <c r="BM42" s="114"/>
      <c r="BN42" s="114"/>
      <c r="BO42" s="114"/>
      <c r="BP42" s="115"/>
      <c r="BQ42" s="113"/>
      <c r="BR42" s="114"/>
      <c r="BS42" s="114"/>
      <c r="BT42" s="114"/>
      <c r="BU42" s="114"/>
      <c r="BV42" s="114"/>
      <c r="BW42" s="114"/>
      <c r="BX42" s="114"/>
      <c r="BY42" s="114"/>
      <c r="BZ42" s="115"/>
      <c r="CA42" s="116">
        <f>SUM(AM42:BQ42)</f>
        <v>2160841.26</v>
      </c>
      <c r="CB42" s="116"/>
      <c r="CC42" s="116"/>
      <c r="CD42" s="116"/>
      <c r="CE42" s="116"/>
      <c r="CF42" s="116"/>
      <c r="CG42" s="116"/>
      <c r="CH42" s="116"/>
      <c r="CI42" s="116"/>
      <c r="CJ42" s="116"/>
      <c r="CK42" s="116">
        <f>AC42-CA42</f>
        <v>0</v>
      </c>
      <c r="CL42" s="116"/>
      <c r="CM42" s="116"/>
      <c r="CN42" s="116"/>
      <c r="CO42" s="116"/>
      <c r="CP42" s="116"/>
      <c r="CQ42" s="116"/>
      <c r="CR42" s="116"/>
      <c r="CS42" s="116"/>
      <c r="CT42" s="116"/>
    </row>
    <row r="43" spans="29:98" ht="12.75">
      <c r="AC43" s="9" t="s">
        <v>382</v>
      </c>
      <c r="CT43" s="5" t="s">
        <v>383</v>
      </c>
    </row>
    <row r="44" spans="1:98" s="7" customFormat="1" ht="12.75" customHeight="1">
      <c r="A44" s="105" t="s">
        <v>45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3"/>
      <c r="W44" s="107" t="s">
        <v>44</v>
      </c>
      <c r="X44" s="106"/>
      <c r="Y44" s="106"/>
      <c r="Z44" s="107" t="s">
        <v>43</v>
      </c>
      <c r="AA44" s="107"/>
      <c r="AB44" s="107"/>
      <c r="AC44" s="107" t="s">
        <v>41</v>
      </c>
      <c r="AD44" s="107"/>
      <c r="AE44" s="107"/>
      <c r="AF44" s="107"/>
      <c r="AG44" s="107"/>
      <c r="AH44" s="107"/>
      <c r="AI44" s="107"/>
      <c r="AJ44" s="107"/>
      <c r="AK44" s="107"/>
      <c r="AL44" s="107"/>
      <c r="AM44" s="106" t="s">
        <v>40</v>
      </c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7" t="s">
        <v>42</v>
      </c>
      <c r="CL44" s="107"/>
      <c r="CM44" s="107"/>
      <c r="CN44" s="107"/>
      <c r="CO44" s="107"/>
      <c r="CP44" s="107"/>
      <c r="CQ44" s="107"/>
      <c r="CR44" s="107"/>
      <c r="CS44" s="107"/>
      <c r="CT44" s="108"/>
    </row>
    <row r="45" spans="1:98" s="7" customFormat="1" ht="11.25" customHeight="1">
      <c r="A45" s="105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3"/>
      <c r="W45" s="106"/>
      <c r="X45" s="106"/>
      <c r="Y45" s="106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7"/>
      <c r="CL45" s="107"/>
      <c r="CM45" s="107"/>
      <c r="CN45" s="107"/>
      <c r="CO45" s="107"/>
      <c r="CP45" s="107"/>
      <c r="CQ45" s="107"/>
      <c r="CR45" s="107"/>
      <c r="CS45" s="107"/>
      <c r="CT45" s="108"/>
    </row>
    <row r="46" spans="1:98" s="7" customFormat="1" ht="23.25" customHeight="1">
      <c r="A46" s="105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3"/>
      <c r="W46" s="106"/>
      <c r="X46" s="106"/>
      <c r="Y46" s="106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 t="s">
        <v>36</v>
      </c>
      <c r="AN46" s="106"/>
      <c r="AO46" s="106"/>
      <c r="AP46" s="106"/>
      <c r="AQ46" s="106"/>
      <c r="AR46" s="106"/>
      <c r="AS46" s="106"/>
      <c r="AT46" s="106"/>
      <c r="AU46" s="106"/>
      <c r="AV46" s="106"/>
      <c r="AW46" s="107" t="s">
        <v>35</v>
      </c>
      <c r="AX46" s="107"/>
      <c r="AY46" s="107"/>
      <c r="AZ46" s="107"/>
      <c r="BA46" s="107"/>
      <c r="BB46" s="107"/>
      <c r="BC46" s="107"/>
      <c r="BD46" s="107"/>
      <c r="BE46" s="107"/>
      <c r="BF46" s="107"/>
      <c r="BG46" s="107" t="s">
        <v>37</v>
      </c>
      <c r="BH46" s="106"/>
      <c r="BI46" s="106"/>
      <c r="BJ46" s="106"/>
      <c r="BK46" s="106"/>
      <c r="BL46" s="106"/>
      <c r="BM46" s="106"/>
      <c r="BN46" s="106"/>
      <c r="BO46" s="106"/>
      <c r="BP46" s="106"/>
      <c r="BQ46" s="107" t="s">
        <v>38</v>
      </c>
      <c r="BR46" s="106"/>
      <c r="BS46" s="106"/>
      <c r="BT46" s="106"/>
      <c r="BU46" s="106"/>
      <c r="BV46" s="106"/>
      <c r="BW46" s="106"/>
      <c r="BX46" s="106"/>
      <c r="BY46" s="106"/>
      <c r="BZ46" s="106"/>
      <c r="CA46" s="106" t="s">
        <v>39</v>
      </c>
      <c r="CB46" s="106"/>
      <c r="CC46" s="106"/>
      <c r="CD46" s="106"/>
      <c r="CE46" s="106"/>
      <c r="CF46" s="106"/>
      <c r="CG46" s="106"/>
      <c r="CH46" s="106"/>
      <c r="CI46" s="106"/>
      <c r="CJ46" s="106"/>
      <c r="CK46" s="107"/>
      <c r="CL46" s="107"/>
      <c r="CM46" s="107"/>
      <c r="CN46" s="107"/>
      <c r="CO46" s="107"/>
      <c r="CP46" s="107"/>
      <c r="CQ46" s="107"/>
      <c r="CR46" s="107"/>
      <c r="CS46" s="107"/>
      <c r="CT46" s="108"/>
    </row>
    <row r="47" spans="1:98" s="7" customFormat="1" ht="11.25">
      <c r="A47" s="105">
        <v>1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3"/>
      <c r="W47" s="106">
        <v>2</v>
      </c>
      <c r="X47" s="106"/>
      <c r="Y47" s="106"/>
      <c r="Z47" s="106">
        <v>3</v>
      </c>
      <c r="AA47" s="106"/>
      <c r="AB47" s="106"/>
      <c r="AC47" s="106">
        <v>4</v>
      </c>
      <c r="AD47" s="106"/>
      <c r="AE47" s="106"/>
      <c r="AF47" s="106"/>
      <c r="AG47" s="106"/>
      <c r="AH47" s="106"/>
      <c r="AI47" s="106"/>
      <c r="AJ47" s="106"/>
      <c r="AK47" s="106"/>
      <c r="AL47" s="106"/>
      <c r="AM47" s="106">
        <v>5</v>
      </c>
      <c r="AN47" s="106"/>
      <c r="AO47" s="106"/>
      <c r="AP47" s="106"/>
      <c r="AQ47" s="106"/>
      <c r="AR47" s="106"/>
      <c r="AS47" s="106"/>
      <c r="AT47" s="106"/>
      <c r="AU47" s="106"/>
      <c r="AV47" s="106"/>
      <c r="AW47" s="106">
        <v>6</v>
      </c>
      <c r="AX47" s="106"/>
      <c r="AY47" s="106"/>
      <c r="AZ47" s="106"/>
      <c r="BA47" s="106"/>
      <c r="BB47" s="106"/>
      <c r="BC47" s="106"/>
      <c r="BD47" s="106"/>
      <c r="BE47" s="106"/>
      <c r="BF47" s="106"/>
      <c r="BG47" s="106">
        <v>7</v>
      </c>
      <c r="BH47" s="106"/>
      <c r="BI47" s="106"/>
      <c r="BJ47" s="106"/>
      <c r="BK47" s="106"/>
      <c r="BL47" s="106"/>
      <c r="BM47" s="106"/>
      <c r="BN47" s="106"/>
      <c r="BO47" s="106"/>
      <c r="BP47" s="106"/>
      <c r="BQ47" s="106">
        <v>8</v>
      </c>
      <c r="BR47" s="106"/>
      <c r="BS47" s="106"/>
      <c r="BT47" s="106"/>
      <c r="BU47" s="106"/>
      <c r="BV47" s="106"/>
      <c r="BW47" s="106"/>
      <c r="BX47" s="106"/>
      <c r="BY47" s="106"/>
      <c r="BZ47" s="106"/>
      <c r="CA47" s="106">
        <v>9</v>
      </c>
      <c r="CB47" s="106"/>
      <c r="CC47" s="106"/>
      <c r="CD47" s="106"/>
      <c r="CE47" s="106"/>
      <c r="CF47" s="106"/>
      <c r="CG47" s="106"/>
      <c r="CH47" s="106"/>
      <c r="CI47" s="106"/>
      <c r="CJ47" s="106"/>
      <c r="CK47" s="106">
        <v>10</v>
      </c>
      <c r="CL47" s="106"/>
      <c r="CM47" s="106"/>
      <c r="CN47" s="106"/>
      <c r="CO47" s="106"/>
      <c r="CP47" s="106"/>
      <c r="CQ47" s="106"/>
      <c r="CR47" s="106"/>
      <c r="CS47" s="106"/>
      <c r="CT47" s="109"/>
    </row>
    <row r="48" spans="1:98" s="7" customFormat="1" ht="11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</row>
    <row r="49" spans="1:98" s="11" customFormat="1" ht="9.75" customHeight="1">
      <c r="A49" s="110" t="s">
        <v>384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1"/>
      <c r="V49" s="12" t="s">
        <v>385</v>
      </c>
      <c r="W49" s="112" t="s">
        <v>386</v>
      </c>
      <c r="X49" s="112"/>
      <c r="Y49" s="112"/>
      <c r="Z49" s="112" t="s">
        <v>349</v>
      </c>
      <c r="AA49" s="112"/>
      <c r="AB49" s="112"/>
      <c r="AC49" s="113">
        <f>AC50+AC54+AC61+AC64+AC73+AC76+AC79+AC80+AC85</f>
        <v>2239753.06</v>
      </c>
      <c r="AD49" s="114"/>
      <c r="AE49" s="114"/>
      <c r="AF49" s="114"/>
      <c r="AG49" s="114"/>
      <c r="AH49" s="114"/>
      <c r="AI49" s="114"/>
      <c r="AJ49" s="114"/>
      <c r="AK49" s="114"/>
      <c r="AL49" s="115"/>
      <c r="AM49" s="113">
        <f>AM50+AM54+AM61+AM64+AM73+AM76+AM79+AM80+AM85</f>
        <v>2236523.7</v>
      </c>
      <c r="AN49" s="114"/>
      <c r="AO49" s="114"/>
      <c r="AP49" s="114"/>
      <c r="AQ49" s="114"/>
      <c r="AR49" s="114"/>
      <c r="AS49" s="114"/>
      <c r="AT49" s="114"/>
      <c r="AU49" s="114"/>
      <c r="AV49" s="115"/>
      <c r="AW49" s="113">
        <f>AW50+AW54+AW61+AW64+AW73+AW76+AW79+AW80+AW85</f>
        <v>0</v>
      </c>
      <c r="AX49" s="114"/>
      <c r="AY49" s="114"/>
      <c r="AZ49" s="114"/>
      <c r="BA49" s="114"/>
      <c r="BB49" s="114"/>
      <c r="BC49" s="114"/>
      <c r="BD49" s="114"/>
      <c r="BE49" s="114"/>
      <c r="BF49" s="115"/>
      <c r="BG49" s="113">
        <f>BG50+BG54+BG61+BG64+BG73+BG76+BG79+BG80+BG85</f>
        <v>0</v>
      </c>
      <c r="BH49" s="114"/>
      <c r="BI49" s="114"/>
      <c r="BJ49" s="114"/>
      <c r="BK49" s="114"/>
      <c r="BL49" s="114"/>
      <c r="BM49" s="114"/>
      <c r="BN49" s="114"/>
      <c r="BO49" s="114"/>
      <c r="BP49" s="115"/>
      <c r="BQ49" s="113">
        <f>BQ50+BQ54+BQ61+BQ64+BQ73+BQ76+BQ79+BQ80+BQ85</f>
        <v>0</v>
      </c>
      <c r="BR49" s="114"/>
      <c r="BS49" s="114"/>
      <c r="BT49" s="114"/>
      <c r="BU49" s="114"/>
      <c r="BV49" s="114"/>
      <c r="BW49" s="114"/>
      <c r="BX49" s="114"/>
      <c r="BY49" s="114"/>
      <c r="BZ49" s="115"/>
      <c r="CA49" s="116">
        <f>CA50+CA54+CA61+CA64+CA73+CA76+CA79+CA80+CA85</f>
        <v>2236523.7</v>
      </c>
      <c r="CB49" s="116"/>
      <c r="CC49" s="116"/>
      <c r="CD49" s="116"/>
      <c r="CE49" s="116"/>
      <c r="CF49" s="116"/>
      <c r="CG49" s="116"/>
      <c r="CH49" s="116"/>
      <c r="CI49" s="116"/>
      <c r="CJ49" s="116"/>
      <c r="CK49" s="116">
        <f>AC49-CA49</f>
        <v>3229.3599999998696</v>
      </c>
      <c r="CL49" s="116"/>
      <c r="CM49" s="116"/>
      <c r="CN49" s="116"/>
      <c r="CO49" s="116"/>
      <c r="CP49" s="116"/>
      <c r="CQ49" s="116"/>
      <c r="CR49" s="116"/>
      <c r="CS49" s="116"/>
      <c r="CT49" s="116"/>
    </row>
    <row r="50" spans="1:98" s="11" customFormat="1" ht="19.5" customHeight="1">
      <c r="A50" s="110" t="s">
        <v>387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1"/>
      <c r="V50" s="12" t="s">
        <v>385</v>
      </c>
      <c r="W50" s="112" t="s">
        <v>388</v>
      </c>
      <c r="X50" s="112"/>
      <c r="Y50" s="112"/>
      <c r="Z50" s="112" t="s">
        <v>389</v>
      </c>
      <c r="AA50" s="112"/>
      <c r="AB50" s="112"/>
      <c r="AC50" s="113">
        <f>SUM(AC51:AC53)</f>
        <v>0</v>
      </c>
      <c r="AD50" s="114"/>
      <c r="AE50" s="114"/>
      <c r="AF50" s="114"/>
      <c r="AG50" s="114"/>
      <c r="AH50" s="114"/>
      <c r="AI50" s="114"/>
      <c r="AJ50" s="114"/>
      <c r="AK50" s="114"/>
      <c r="AL50" s="115"/>
      <c r="AM50" s="113">
        <f>SUM(AM51:AM53)</f>
        <v>0</v>
      </c>
      <c r="AN50" s="114"/>
      <c r="AO50" s="114"/>
      <c r="AP50" s="114"/>
      <c r="AQ50" s="114"/>
      <c r="AR50" s="114"/>
      <c r="AS50" s="114"/>
      <c r="AT50" s="114"/>
      <c r="AU50" s="114"/>
      <c r="AV50" s="115"/>
      <c r="AW50" s="113">
        <f>SUM(AW51:AW53)</f>
        <v>0</v>
      </c>
      <c r="AX50" s="114"/>
      <c r="AY50" s="114"/>
      <c r="AZ50" s="114"/>
      <c r="BA50" s="114"/>
      <c r="BB50" s="114"/>
      <c r="BC50" s="114"/>
      <c r="BD50" s="114"/>
      <c r="BE50" s="114"/>
      <c r="BF50" s="115"/>
      <c r="BG50" s="113">
        <f>SUM(BG51:BG53)</f>
        <v>0</v>
      </c>
      <c r="BH50" s="114"/>
      <c r="BI50" s="114"/>
      <c r="BJ50" s="114"/>
      <c r="BK50" s="114"/>
      <c r="BL50" s="114"/>
      <c r="BM50" s="114"/>
      <c r="BN50" s="114"/>
      <c r="BO50" s="114"/>
      <c r="BP50" s="115"/>
      <c r="BQ50" s="113">
        <f>SUM(BQ51:BQ53)</f>
        <v>0</v>
      </c>
      <c r="BR50" s="114"/>
      <c r="BS50" s="114"/>
      <c r="BT50" s="114"/>
      <c r="BU50" s="114"/>
      <c r="BV50" s="114"/>
      <c r="BW50" s="114"/>
      <c r="BX50" s="114"/>
      <c r="BY50" s="114"/>
      <c r="BZ50" s="115"/>
      <c r="CA50" s="116">
        <f>SUM(CA51:CA53)</f>
        <v>0</v>
      </c>
      <c r="CB50" s="116"/>
      <c r="CC50" s="116"/>
      <c r="CD50" s="116"/>
      <c r="CE50" s="116"/>
      <c r="CF50" s="116"/>
      <c r="CG50" s="116"/>
      <c r="CH50" s="116"/>
      <c r="CI50" s="116"/>
      <c r="CJ50" s="116"/>
      <c r="CK50" s="116">
        <f>SUM(CK51:CK53)</f>
        <v>0</v>
      </c>
      <c r="CL50" s="116"/>
      <c r="CM50" s="116"/>
      <c r="CN50" s="116"/>
      <c r="CO50" s="116"/>
      <c r="CP50" s="116"/>
      <c r="CQ50" s="116"/>
      <c r="CR50" s="116"/>
      <c r="CS50" s="116"/>
      <c r="CT50" s="116"/>
    </row>
    <row r="51" spans="1:98" s="11" customFormat="1" ht="19.5" customHeight="1">
      <c r="A51" s="110" t="s">
        <v>390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1"/>
      <c r="V51" s="12" t="s">
        <v>385</v>
      </c>
      <c r="W51" s="112" t="s">
        <v>391</v>
      </c>
      <c r="X51" s="112"/>
      <c r="Y51" s="112"/>
      <c r="Z51" s="112" t="s">
        <v>392</v>
      </c>
      <c r="AA51" s="112"/>
      <c r="AB51" s="112"/>
      <c r="AC51" s="113"/>
      <c r="AD51" s="114"/>
      <c r="AE51" s="114"/>
      <c r="AF51" s="114"/>
      <c r="AG51" s="114"/>
      <c r="AH51" s="114"/>
      <c r="AI51" s="114"/>
      <c r="AJ51" s="114"/>
      <c r="AK51" s="114"/>
      <c r="AL51" s="115"/>
      <c r="AM51" s="113"/>
      <c r="AN51" s="114"/>
      <c r="AO51" s="114"/>
      <c r="AP51" s="114"/>
      <c r="AQ51" s="114"/>
      <c r="AR51" s="114"/>
      <c r="AS51" s="114"/>
      <c r="AT51" s="114"/>
      <c r="AU51" s="114"/>
      <c r="AV51" s="115"/>
      <c r="AW51" s="113"/>
      <c r="AX51" s="114"/>
      <c r="AY51" s="114"/>
      <c r="AZ51" s="114"/>
      <c r="BA51" s="114"/>
      <c r="BB51" s="114"/>
      <c r="BC51" s="114"/>
      <c r="BD51" s="114"/>
      <c r="BE51" s="114"/>
      <c r="BF51" s="115"/>
      <c r="BG51" s="113"/>
      <c r="BH51" s="114"/>
      <c r="BI51" s="114"/>
      <c r="BJ51" s="114"/>
      <c r="BK51" s="114"/>
      <c r="BL51" s="114"/>
      <c r="BM51" s="114"/>
      <c r="BN51" s="114"/>
      <c r="BO51" s="114"/>
      <c r="BP51" s="115"/>
      <c r="BQ51" s="113"/>
      <c r="BR51" s="114"/>
      <c r="BS51" s="114"/>
      <c r="BT51" s="114"/>
      <c r="BU51" s="114"/>
      <c r="BV51" s="114"/>
      <c r="BW51" s="114"/>
      <c r="BX51" s="114"/>
      <c r="BY51" s="114"/>
      <c r="BZ51" s="115"/>
      <c r="CA51" s="116">
        <f>SUM(AM51:BQ51)</f>
        <v>0</v>
      </c>
      <c r="CB51" s="116"/>
      <c r="CC51" s="116"/>
      <c r="CD51" s="116"/>
      <c r="CE51" s="116"/>
      <c r="CF51" s="116"/>
      <c r="CG51" s="116"/>
      <c r="CH51" s="116"/>
      <c r="CI51" s="116"/>
      <c r="CJ51" s="116"/>
      <c r="CK51" s="116">
        <f>AC51-CA51</f>
        <v>0</v>
      </c>
      <c r="CL51" s="116"/>
      <c r="CM51" s="116"/>
      <c r="CN51" s="116"/>
      <c r="CO51" s="116"/>
      <c r="CP51" s="116"/>
      <c r="CQ51" s="116"/>
      <c r="CR51" s="116"/>
      <c r="CS51" s="116"/>
      <c r="CT51" s="116"/>
    </row>
    <row r="52" spans="1:98" s="11" customFormat="1" ht="9.75" customHeight="1">
      <c r="A52" s="110" t="s">
        <v>393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1"/>
      <c r="V52" s="12" t="s">
        <v>385</v>
      </c>
      <c r="W52" s="112" t="s">
        <v>394</v>
      </c>
      <c r="X52" s="112"/>
      <c r="Y52" s="112"/>
      <c r="Z52" s="112" t="s">
        <v>395</v>
      </c>
      <c r="AA52" s="112"/>
      <c r="AB52" s="112"/>
      <c r="AC52" s="113"/>
      <c r="AD52" s="114"/>
      <c r="AE52" s="114"/>
      <c r="AF52" s="114"/>
      <c r="AG52" s="114"/>
      <c r="AH52" s="114"/>
      <c r="AI52" s="114"/>
      <c r="AJ52" s="114"/>
      <c r="AK52" s="114"/>
      <c r="AL52" s="115"/>
      <c r="AM52" s="113"/>
      <c r="AN52" s="114"/>
      <c r="AO52" s="114"/>
      <c r="AP52" s="114"/>
      <c r="AQ52" s="114"/>
      <c r="AR52" s="114"/>
      <c r="AS52" s="114"/>
      <c r="AT52" s="114"/>
      <c r="AU52" s="114"/>
      <c r="AV52" s="115"/>
      <c r="AW52" s="113"/>
      <c r="AX52" s="114"/>
      <c r="AY52" s="114"/>
      <c r="AZ52" s="114"/>
      <c r="BA52" s="114"/>
      <c r="BB52" s="114"/>
      <c r="BC52" s="114"/>
      <c r="BD52" s="114"/>
      <c r="BE52" s="114"/>
      <c r="BF52" s="115"/>
      <c r="BG52" s="113"/>
      <c r="BH52" s="114"/>
      <c r="BI52" s="114"/>
      <c r="BJ52" s="114"/>
      <c r="BK52" s="114"/>
      <c r="BL52" s="114"/>
      <c r="BM52" s="114"/>
      <c r="BN52" s="114"/>
      <c r="BO52" s="114"/>
      <c r="BP52" s="115"/>
      <c r="BQ52" s="113"/>
      <c r="BR52" s="114"/>
      <c r="BS52" s="114"/>
      <c r="BT52" s="114"/>
      <c r="BU52" s="114"/>
      <c r="BV52" s="114"/>
      <c r="BW52" s="114"/>
      <c r="BX52" s="114"/>
      <c r="BY52" s="114"/>
      <c r="BZ52" s="115"/>
      <c r="CA52" s="116">
        <f>SUM(AM52:BQ52)</f>
        <v>0</v>
      </c>
      <c r="CB52" s="116"/>
      <c r="CC52" s="116"/>
      <c r="CD52" s="116"/>
      <c r="CE52" s="116"/>
      <c r="CF52" s="116"/>
      <c r="CG52" s="116"/>
      <c r="CH52" s="116"/>
      <c r="CI52" s="116"/>
      <c r="CJ52" s="116"/>
      <c r="CK52" s="116">
        <f>AC52-CA52</f>
        <v>0</v>
      </c>
      <c r="CL52" s="116"/>
      <c r="CM52" s="116"/>
      <c r="CN52" s="116"/>
      <c r="CO52" s="116"/>
      <c r="CP52" s="116"/>
      <c r="CQ52" s="116"/>
      <c r="CR52" s="116"/>
      <c r="CS52" s="116"/>
      <c r="CT52" s="116"/>
    </row>
    <row r="53" spans="1:98" s="11" customFormat="1" ht="9.75" customHeight="1">
      <c r="A53" s="110" t="s">
        <v>396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1"/>
      <c r="V53" s="12" t="s">
        <v>385</v>
      </c>
      <c r="W53" s="112" t="s">
        <v>397</v>
      </c>
      <c r="X53" s="112"/>
      <c r="Y53" s="112"/>
      <c r="Z53" s="112" t="s">
        <v>398</v>
      </c>
      <c r="AA53" s="112"/>
      <c r="AB53" s="112"/>
      <c r="AC53" s="113"/>
      <c r="AD53" s="114"/>
      <c r="AE53" s="114"/>
      <c r="AF53" s="114"/>
      <c r="AG53" s="114"/>
      <c r="AH53" s="114"/>
      <c r="AI53" s="114"/>
      <c r="AJ53" s="114"/>
      <c r="AK53" s="114"/>
      <c r="AL53" s="115"/>
      <c r="AM53" s="113"/>
      <c r="AN53" s="114"/>
      <c r="AO53" s="114"/>
      <c r="AP53" s="114"/>
      <c r="AQ53" s="114"/>
      <c r="AR53" s="114"/>
      <c r="AS53" s="114"/>
      <c r="AT53" s="114"/>
      <c r="AU53" s="114"/>
      <c r="AV53" s="115"/>
      <c r="AW53" s="113"/>
      <c r="AX53" s="114"/>
      <c r="AY53" s="114"/>
      <c r="AZ53" s="114"/>
      <c r="BA53" s="114"/>
      <c r="BB53" s="114"/>
      <c r="BC53" s="114"/>
      <c r="BD53" s="114"/>
      <c r="BE53" s="114"/>
      <c r="BF53" s="115"/>
      <c r="BG53" s="113"/>
      <c r="BH53" s="114"/>
      <c r="BI53" s="114"/>
      <c r="BJ53" s="114"/>
      <c r="BK53" s="114"/>
      <c r="BL53" s="114"/>
      <c r="BM53" s="114"/>
      <c r="BN53" s="114"/>
      <c r="BO53" s="114"/>
      <c r="BP53" s="115"/>
      <c r="BQ53" s="113"/>
      <c r="BR53" s="114"/>
      <c r="BS53" s="114"/>
      <c r="BT53" s="114"/>
      <c r="BU53" s="114"/>
      <c r="BV53" s="114"/>
      <c r="BW53" s="114"/>
      <c r="BX53" s="114"/>
      <c r="BY53" s="114"/>
      <c r="BZ53" s="115"/>
      <c r="CA53" s="116">
        <f>SUM(AM53:BQ53)</f>
        <v>0</v>
      </c>
      <c r="CB53" s="116"/>
      <c r="CC53" s="116"/>
      <c r="CD53" s="116"/>
      <c r="CE53" s="116"/>
      <c r="CF53" s="116"/>
      <c r="CG53" s="116"/>
      <c r="CH53" s="116"/>
      <c r="CI53" s="116"/>
      <c r="CJ53" s="116"/>
      <c r="CK53" s="116">
        <f>AC53-CA53</f>
        <v>0</v>
      </c>
      <c r="CL53" s="116"/>
      <c r="CM53" s="116"/>
      <c r="CN53" s="116"/>
      <c r="CO53" s="116"/>
      <c r="CP53" s="116"/>
      <c r="CQ53" s="116"/>
      <c r="CR53" s="116"/>
      <c r="CS53" s="116"/>
      <c r="CT53" s="116"/>
    </row>
    <row r="54" spans="1:98" s="11" customFormat="1" ht="9.75" customHeight="1">
      <c r="A54" s="110" t="s">
        <v>399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1"/>
      <c r="V54" s="12" t="s">
        <v>385</v>
      </c>
      <c r="W54" s="112" t="s">
        <v>400</v>
      </c>
      <c r="X54" s="112"/>
      <c r="Y54" s="112"/>
      <c r="Z54" s="112" t="s">
        <v>401</v>
      </c>
      <c r="AA54" s="112"/>
      <c r="AB54" s="112"/>
      <c r="AC54" s="113">
        <f>SUM(AC55:AC60)</f>
        <v>75851.96</v>
      </c>
      <c r="AD54" s="114"/>
      <c r="AE54" s="114"/>
      <c r="AF54" s="114"/>
      <c r="AG54" s="114"/>
      <c r="AH54" s="114"/>
      <c r="AI54" s="114"/>
      <c r="AJ54" s="114"/>
      <c r="AK54" s="114"/>
      <c r="AL54" s="115"/>
      <c r="AM54" s="113">
        <f>SUM(AM55:AM60)</f>
        <v>75851.96</v>
      </c>
      <c r="AN54" s="114"/>
      <c r="AO54" s="114"/>
      <c r="AP54" s="114"/>
      <c r="AQ54" s="114"/>
      <c r="AR54" s="114"/>
      <c r="AS54" s="114"/>
      <c r="AT54" s="114"/>
      <c r="AU54" s="114"/>
      <c r="AV54" s="115"/>
      <c r="AW54" s="113">
        <f>SUM(AW55:AW60)</f>
        <v>0</v>
      </c>
      <c r="AX54" s="114"/>
      <c r="AY54" s="114"/>
      <c r="AZ54" s="114"/>
      <c r="BA54" s="114"/>
      <c r="BB54" s="114"/>
      <c r="BC54" s="114"/>
      <c r="BD54" s="114"/>
      <c r="BE54" s="114"/>
      <c r="BF54" s="115"/>
      <c r="BG54" s="113">
        <f>SUM(BG55:BG60)</f>
        <v>0</v>
      </c>
      <c r="BH54" s="114"/>
      <c r="BI54" s="114"/>
      <c r="BJ54" s="114"/>
      <c r="BK54" s="114"/>
      <c r="BL54" s="114"/>
      <c r="BM54" s="114"/>
      <c r="BN54" s="114"/>
      <c r="BO54" s="114"/>
      <c r="BP54" s="115"/>
      <c r="BQ54" s="113">
        <f>SUM(BQ55:BQ60)</f>
        <v>0</v>
      </c>
      <c r="BR54" s="114"/>
      <c r="BS54" s="114"/>
      <c r="BT54" s="114"/>
      <c r="BU54" s="114"/>
      <c r="BV54" s="114"/>
      <c r="BW54" s="114"/>
      <c r="BX54" s="114"/>
      <c r="BY54" s="114"/>
      <c r="BZ54" s="115"/>
      <c r="CA54" s="116">
        <f>SUM(CA55:CA60)</f>
        <v>75851.96</v>
      </c>
      <c r="CB54" s="116"/>
      <c r="CC54" s="116"/>
      <c r="CD54" s="116"/>
      <c r="CE54" s="116"/>
      <c r="CF54" s="116"/>
      <c r="CG54" s="116"/>
      <c r="CH54" s="116"/>
      <c r="CI54" s="116"/>
      <c r="CJ54" s="116"/>
      <c r="CK54" s="116">
        <f>SUM(CK55:CK60)</f>
        <v>0</v>
      </c>
      <c r="CL54" s="116"/>
      <c r="CM54" s="116"/>
      <c r="CN54" s="116"/>
      <c r="CO54" s="116"/>
      <c r="CP54" s="116"/>
      <c r="CQ54" s="116"/>
      <c r="CR54" s="116"/>
      <c r="CS54" s="116"/>
      <c r="CT54" s="116"/>
    </row>
    <row r="55" spans="1:98" s="11" customFormat="1" ht="19.5" customHeight="1">
      <c r="A55" s="110" t="s">
        <v>402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1"/>
      <c r="V55" s="12" t="s">
        <v>385</v>
      </c>
      <c r="W55" s="112" t="s">
        <v>403</v>
      </c>
      <c r="X55" s="112"/>
      <c r="Y55" s="112"/>
      <c r="Z55" s="112" t="s">
        <v>404</v>
      </c>
      <c r="AA55" s="112"/>
      <c r="AB55" s="112"/>
      <c r="AC55" s="116">
        <v>1875.63</v>
      </c>
      <c r="AD55" s="116"/>
      <c r="AE55" s="116"/>
      <c r="AF55" s="116"/>
      <c r="AG55" s="116"/>
      <c r="AH55" s="116"/>
      <c r="AI55" s="116"/>
      <c r="AJ55" s="116"/>
      <c r="AK55" s="116"/>
      <c r="AL55" s="116"/>
      <c r="AM55" s="116">
        <v>1875.63</v>
      </c>
      <c r="AN55" s="116"/>
      <c r="AO55" s="116"/>
      <c r="AP55" s="116"/>
      <c r="AQ55" s="116"/>
      <c r="AR55" s="116"/>
      <c r="AS55" s="116"/>
      <c r="AT55" s="116"/>
      <c r="AU55" s="116"/>
      <c r="AV55" s="116"/>
      <c r="AW55" s="113"/>
      <c r="AX55" s="114"/>
      <c r="AY55" s="114"/>
      <c r="AZ55" s="114"/>
      <c r="BA55" s="114"/>
      <c r="BB55" s="114"/>
      <c r="BC55" s="114"/>
      <c r="BD55" s="114"/>
      <c r="BE55" s="114"/>
      <c r="BF55" s="115"/>
      <c r="BG55" s="113"/>
      <c r="BH55" s="114"/>
      <c r="BI55" s="114"/>
      <c r="BJ55" s="114"/>
      <c r="BK55" s="114"/>
      <c r="BL55" s="114"/>
      <c r="BM55" s="114"/>
      <c r="BN55" s="114"/>
      <c r="BO55" s="114"/>
      <c r="BP55" s="115"/>
      <c r="BQ55" s="113"/>
      <c r="BR55" s="114"/>
      <c r="BS55" s="114"/>
      <c r="BT55" s="114"/>
      <c r="BU55" s="114"/>
      <c r="BV55" s="114"/>
      <c r="BW55" s="114"/>
      <c r="BX55" s="114"/>
      <c r="BY55" s="114"/>
      <c r="BZ55" s="115"/>
      <c r="CA55" s="116">
        <f aca="true" t="shared" si="2" ref="CA55:CA60">SUM(AM55:BQ55)</f>
        <v>1875.63</v>
      </c>
      <c r="CB55" s="116"/>
      <c r="CC55" s="116"/>
      <c r="CD55" s="116"/>
      <c r="CE55" s="116"/>
      <c r="CF55" s="116"/>
      <c r="CG55" s="116"/>
      <c r="CH55" s="116"/>
      <c r="CI55" s="116"/>
      <c r="CJ55" s="116"/>
      <c r="CK55" s="116">
        <f aca="true" t="shared" si="3" ref="CK55:CK60">AC55-CA55</f>
        <v>0</v>
      </c>
      <c r="CL55" s="116"/>
      <c r="CM55" s="116"/>
      <c r="CN55" s="116"/>
      <c r="CO55" s="116"/>
      <c r="CP55" s="116"/>
      <c r="CQ55" s="116"/>
      <c r="CR55" s="116"/>
      <c r="CS55" s="116"/>
      <c r="CT55" s="116"/>
    </row>
    <row r="56" spans="1:98" s="11" customFormat="1" ht="9.75" customHeight="1">
      <c r="A56" s="110" t="s">
        <v>405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1"/>
      <c r="V56" s="12" t="s">
        <v>385</v>
      </c>
      <c r="W56" s="112" t="s">
        <v>406</v>
      </c>
      <c r="X56" s="112"/>
      <c r="Y56" s="112"/>
      <c r="Z56" s="112" t="s">
        <v>407</v>
      </c>
      <c r="AA56" s="112"/>
      <c r="AB56" s="112"/>
      <c r="AC56" s="113"/>
      <c r="AD56" s="114"/>
      <c r="AE56" s="114"/>
      <c r="AF56" s="114"/>
      <c r="AG56" s="114"/>
      <c r="AH56" s="114"/>
      <c r="AI56" s="114"/>
      <c r="AJ56" s="114"/>
      <c r="AK56" s="114"/>
      <c r="AL56" s="115"/>
      <c r="AM56" s="113"/>
      <c r="AN56" s="114"/>
      <c r="AO56" s="114"/>
      <c r="AP56" s="114"/>
      <c r="AQ56" s="114"/>
      <c r="AR56" s="114"/>
      <c r="AS56" s="114"/>
      <c r="AT56" s="114"/>
      <c r="AU56" s="114"/>
      <c r="AV56" s="115"/>
      <c r="AW56" s="113"/>
      <c r="AX56" s="114"/>
      <c r="AY56" s="114"/>
      <c r="AZ56" s="114"/>
      <c r="BA56" s="114"/>
      <c r="BB56" s="114"/>
      <c r="BC56" s="114"/>
      <c r="BD56" s="114"/>
      <c r="BE56" s="114"/>
      <c r="BF56" s="115"/>
      <c r="BG56" s="113"/>
      <c r="BH56" s="114"/>
      <c r="BI56" s="114"/>
      <c r="BJ56" s="114"/>
      <c r="BK56" s="114"/>
      <c r="BL56" s="114"/>
      <c r="BM56" s="114"/>
      <c r="BN56" s="114"/>
      <c r="BO56" s="114"/>
      <c r="BP56" s="115"/>
      <c r="BQ56" s="113"/>
      <c r="BR56" s="114"/>
      <c r="BS56" s="114"/>
      <c r="BT56" s="114"/>
      <c r="BU56" s="114"/>
      <c r="BV56" s="114"/>
      <c r="BW56" s="114"/>
      <c r="BX56" s="114"/>
      <c r="BY56" s="114"/>
      <c r="BZ56" s="115"/>
      <c r="CA56" s="116">
        <f t="shared" si="2"/>
        <v>0</v>
      </c>
      <c r="CB56" s="116"/>
      <c r="CC56" s="116"/>
      <c r="CD56" s="116"/>
      <c r="CE56" s="116"/>
      <c r="CF56" s="116"/>
      <c r="CG56" s="116"/>
      <c r="CH56" s="116"/>
      <c r="CI56" s="116"/>
      <c r="CJ56" s="116"/>
      <c r="CK56" s="116">
        <f t="shared" si="3"/>
        <v>0</v>
      </c>
      <c r="CL56" s="116"/>
      <c r="CM56" s="116"/>
      <c r="CN56" s="116"/>
      <c r="CO56" s="116"/>
      <c r="CP56" s="116"/>
      <c r="CQ56" s="116"/>
      <c r="CR56" s="116"/>
      <c r="CS56" s="116"/>
      <c r="CT56" s="116"/>
    </row>
    <row r="57" spans="1:98" s="11" customFormat="1" ht="9.75" customHeight="1">
      <c r="A57" s="110" t="s">
        <v>408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1"/>
      <c r="V57" s="12" t="s">
        <v>385</v>
      </c>
      <c r="W57" s="112" t="s">
        <v>409</v>
      </c>
      <c r="X57" s="112"/>
      <c r="Y57" s="112"/>
      <c r="Z57" s="112" t="s">
        <v>410</v>
      </c>
      <c r="AA57" s="112"/>
      <c r="AB57" s="112"/>
      <c r="AC57" s="113"/>
      <c r="AD57" s="114"/>
      <c r="AE57" s="114"/>
      <c r="AF57" s="114"/>
      <c r="AG57" s="114"/>
      <c r="AH57" s="114"/>
      <c r="AI57" s="114"/>
      <c r="AJ57" s="114"/>
      <c r="AK57" s="114"/>
      <c r="AL57" s="115"/>
      <c r="AM57" s="113"/>
      <c r="AN57" s="114"/>
      <c r="AO57" s="114"/>
      <c r="AP57" s="114"/>
      <c r="AQ57" s="114"/>
      <c r="AR57" s="114"/>
      <c r="AS57" s="114"/>
      <c r="AT57" s="114"/>
      <c r="AU57" s="114"/>
      <c r="AV57" s="115"/>
      <c r="AW57" s="113"/>
      <c r="AX57" s="114"/>
      <c r="AY57" s="114"/>
      <c r="AZ57" s="114"/>
      <c r="BA57" s="114"/>
      <c r="BB57" s="114"/>
      <c r="BC57" s="114"/>
      <c r="BD57" s="114"/>
      <c r="BE57" s="114"/>
      <c r="BF57" s="115"/>
      <c r="BG57" s="113"/>
      <c r="BH57" s="114"/>
      <c r="BI57" s="114"/>
      <c r="BJ57" s="114"/>
      <c r="BK57" s="114"/>
      <c r="BL57" s="114"/>
      <c r="BM57" s="114"/>
      <c r="BN57" s="114"/>
      <c r="BO57" s="114"/>
      <c r="BP57" s="115"/>
      <c r="BQ57" s="113"/>
      <c r="BR57" s="114"/>
      <c r="BS57" s="114"/>
      <c r="BT57" s="114"/>
      <c r="BU57" s="114"/>
      <c r="BV57" s="114"/>
      <c r="BW57" s="114"/>
      <c r="BX57" s="114"/>
      <c r="BY57" s="114"/>
      <c r="BZ57" s="115"/>
      <c r="CA57" s="116">
        <f t="shared" si="2"/>
        <v>0</v>
      </c>
      <c r="CB57" s="116"/>
      <c r="CC57" s="116"/>
      <c r="CD57" s="116"/>
      <c r="CE57" s="116"/>
      <c r="CF57" s="116"/>
      <c r="CG57" s="116"/>
      <c r="CH57" s="116"/>
      <c r="CI57" s="116"/>
      <c r="CJ57" s="116"/>
      <c r="CK57" s="116">
        <f t="shared" si="3"/>
        <v>0</v>
      </c>
      <c r="CL57" s="116"/>
      <c r="CM57" s="116"/>
      <c r="CN57" s="116"/>
      <c r="CO57" s="116"/>
      <c r="CP57" s="116"/>
      <c r="CQ57" s="116"/>
      <c r="CR57" s="116"/>
      <c r="CS57" s="116"/>
      <c r="CT57" s="116"/>
    </row>
    <row r="58" spans="1:98" s="11" customFormat="1" ht="9.75" customHeight="1">
      <c r="A58" s="110" t="s">
        <v>411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1"/>
      <c r="V58" s="12" t="s">
        <v>385</v>
      </c>
      <c r="W58" s="112" t="s">
        <v>412</v>
      </c>
      <c r="X58" s="112"/>
      <c r="Y58" s="112"/>
      <c r="Z58" s="112" t="s">
        <v>413</v>
      </c>
      <c r="AA58" s="112"/>
      <c r="AB58" s="112"/>
      <c r="AC58" s="113"/>
      <c r="AD58" s="114"/>
      <c r="AE58" s="114"/>
      <c r="AF58" s="114"/>
      <c r="AG58" s="114"/>
      <c r="AH58" s="114"/>
      <c r="AI58" s="114"/>
      <c r="AJ58" s="114"/>
      <c r="AK58" s="114"/>
      <c r="AL58" s="115"/>
      <c r="AM58" s="113"/>
      <c r="AN58" s="114"/>
      <c r="AO58" s="114"/>
      <c r="AP58" s="114"/>
      <c r="AQ58" s="114"/>
      <c r="AR58" s="114"/>
      <c r="AS58" s="114"/>
      <c r="AT58" s="114"/>
      <c r="AU58" s="114"/>
      <c r="AV58" s="115"/>
      <c r="AW58" s="113"/>
      <c r="AX58" s="114"/>
      <c r="AY58" s="114"/>
      <c r="AZ58" s="114"/>
      <c r="BA58" s="114"/>
      <c r="BB58" s="114"/>
      <c r="BC58" s="114"/>
      <c r="BD58" s="114"/>
      <c r="BE58" s="114"/>
      <c r="BF58" s="115"/>
      <c r="BG58" s="113"/>
      <c r="BH58" s="114"/>
      <c r="BI58" s="114"/>
      <c r="BJ58" s="114"/>
      <c r="BK58" s="114"/>
      <c r="BL58" s="114"/>
      <c r="BM58" s="114"/>
      <c r="BN58" s="114"/>
      <c r="BO58" s="114"/>
      <c r="BP58" s="115"/>
      <c r="BQ58" s="113"/>
      <c r="BR58" s="114"/>
      <c r="BS58" s="114"/>
      <c r="BT58" s="114"/>
      <c r="BU58" s="114"/>
      <c r="BV58" s="114"/>
      <c r="BW58" s="114"/>
      <c r="BX58" s="114"/>
      <c r="BY58" s="114"/>
      <c r="BZ58" s="115"/>
      <c r="CA58" s="116">
        <f t="shared" si="2"/>
        <v>0</v>
      </c>
      <c r="CB58" s="116"/>
      <c r="CC58" s="116"/>
      <c r="CD58" s="116"/>
      <c r="CE58" s="116"/>
      <c r="CF58" s="116"/>
      <c r="CG58" s="116"/>
      <c r="CH58" s="116"/>
      <c r="CI58" s="116"/>
      <c r="CJ58" s="116"/>
      <c r="CK58" s="116">
        <f t="shared" si="3"/>
        <v>0</v>
      </c>
      <c r="CL58" s="116"/>
      <c r="CM58" s="116"/>
      <c r="CN58" s="116"/>
      <c r="CO58" s="116"/>
      <c r="CP58" s="116"/>
      <c r="CQ58" s="116"/>
      <c r="CR58" s="116"/>
      <c r="CS58" s="116"/>
      <c r="CT58" s="116"/>
    </row>
    <row r="59" spans="1:98" s="11" customFormat="1" ht="9.75" customHeight="1">
      <c r="A59" s="110" t="s">
        <v>414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1"/>
      <c r="V59" s="12" t="s">
        <v>385</v>
      </c>
      <c r="W59" s="112" t="s">
        <v>415</v>
      </c>
      <c r="X59" s="112"/>
      <c r="Y59" s="112"/>
      <c r="Z59" s="112" t="s">
        <v>416</v>
      </c>
      <c r="AA59" s="112"/>
      <c r="AB59" s="112"/>
      <c r="AC59" s="116">
        <v>25121.29</v>
      </c>
      <c r="AD59" s="116"/>
      <c r="AE59" s="116"/>
      <c r="AF59" s="116"/>
      <c r="AG59" s="116"/>
      <c r="AH59" s="116"/>
      <c r="AI59" s="116"/>
      <c r="AJ59" s="116"/>
      <c r="AK59" s="116"/>
      <c r="AL59" s="116"/>
      <c r="AM59" s="116">
        <v>25121.29</v>
      </c>
      <c r="AN59" s="116"/>
      <c r="AO59" s="116"/>
      <c r="AP59" s="116"/>
      <c r="AQ59" s="116"/>
      <c r="AR59" s="116"/>
      <c r="AS59" s="116"/>
      <c r="AT59" s="116"/>
      <c r="AU59" s="116"/>
      <c r="AV59" s="116"/>
      <c r="AW59" s="113"/>
      <c r="AX59" s="114"/>
      <c r="AY59" s="114"/>
      <c r="AZ59" s="114"/>
      <c r="BA59" s="114"/>
      <c r="BB59" s="114"/>
      <c r="BC59" s="114"/>
      <c r="BD59" s="114"/>
      <c r="BE59" s="114"/>
      <c r="BF59" s="115"/>
      <c r="BG59" s="113"/>
      <c r="BH59" s="114"/>
      <c r="BI59" s="114"/>
      <c r="BJ59" s="114"/>
      <c r="BK59" s="114"/>
      <c r="BL59" s="114"/>
      <c r="BM59" s="114"/>
      <c r="BN59" s="114"/>
      <c r="BO59" s="114"/>
      <c r="BP59" s="115"/>
      <c r="BQ59" s="113"/>
      <c r="BR59" s="114"/>
      <c r="BS59" s="114"/>
      <c r="BT59" s="114"/>
      <c r="BU59" s="114"/>
      <c r="BV59" s="114"/>
      <c r="BW59" s="114"/>
      <c r="BX59" s="114"/>
      <c r="BY59" s="114"/>
      <c r="BZ59" s="115"/>
      <c r="CA59" s="116">
        <f t="shared" si="2"/>
        <v>25121.29</v>
      </c>
      <c r="CB59" s="116"/>
      <c r="CC59" s="116"/>
      <c r="CD59" s="116"/>
      <c r="CE59" s="116"/>
      <c r="CF59" s="116"/>
      <c r="CG59" s="116"/>
      <c r="CH59" s="116"/>
      <c r="CI59" s="116"/>
      <c r="CJ59" s="116"/>
      <c r="CK59" s="116">
        <f t="shared" si="3"/>
        <v>0</v>
      </c>
      <c r="CL59" s="116"/>
      <c r="CM59" s="116"/>
      <c r="CN59" s="116"/>
      <c r="CO59" s="116"/>
      <c r="CP59" s="116"/>
      <c r="CQ59" s="116"/>
      <c r="CR59" s="116"/>
      <c r="CS59" s="116"/>
      <c r="CT59" s="116"/>
    </row>
    <row r="60" spans="1:98" s="11" customFormat="1" ht="9.75" customHeight="1">
      <c r="A60" s="110" t="s">
        <v>417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1"/>
      <c r="V60" s="12" t="s">
        <v>385</v>
      </c>
      <c r="W60" s="112" t="s">
        <v>418</v>
      </c>
      <c r="X60" s="112"/>
      <c r="Y60" s="112"/>
      <c r="Z60" s="112" t="s">
        <v>419</v>
      </c>
      <c r="AA60" s="112"/>
      <c r="AB60" s="112"/>
      <c r="AC60" s="116">
        <v>48855.04</v>
      </c>
      <c r="AD60" s="116"/>
      <c r="AE60" s="116"/>
      <c r="AF60" s="116"/>
      <c r="AG60" s="116"/>
      <c r="AH60" s="116"/>
      <c r="AI60" s="116"/>
      <c r="AJ60" s="116"/>
      <c r="AK60" s="116"/>
      <c r="AL60" s="116"/>
      <c r="AM60" s="116">
        <v>48855.04</v>
      </c>
      <c r="AN60" s="116"/>
      <c r="AO60" s="116"/>
      <c r="AP60" s="116"/>
      <c r="AQ60" s="116"/>
      <c r="AR60" s="116"/>
      <c r="AS60" s="116"/>
      <c r="AT60" s="116"/>
      <c r="AU60" s="116"/>
      <c r="AV60" s="116"/>
      <c r="AW60" s="113"/>
      <c r="AX60" s="114"/>
      <c r="AY60" s="114"/>
      <c r="AZ60" s="114"/>
      <c r="BA60" s="114"/>
      <c r="BB60" s="114"/>
      <c r="BC60" s="114"/>
      <c r="BD60" s="114"/>
      <c r="BE60" s="114"/>
      <c r="BF60" s="115"/>
      <c r="BG60" s="113"/>
      <c r="BH60" s="114"/>
      <c r="BI60" s="114"/>
      <c r="BJ60" s="114"/>
      <c r="BK60" s="114"/>
      <c r="BL60" s="114"/>
      <c r="BM60" s="114"/>
      <c r="BN60" s="114"/>
      <c r="BO60" s="114"/>
      <c r="BP60" s="115"/>
      <c r="BQ60" s="113"/>
      <c r="BR60" s="114"/>
      <c r="BS60" s="114"/>
      <c r="BT60" s="114"/>
      <c r="BU60" s="114"/>
      <c r="BV60" s="114"/>
      <c r="BW60" s="114"/>
      <c r="BX60" s="114"/>
      <c r="BY60" s="114"/>
      <c r="BZ60" s="115"/>
      <c r="CA60" s="116">
        <f t="shared" si="2"/>
        <v>48855.04</v>
      </c>
      <c r="CB60" s="116"/>
      <c r="CC60" s="116"/>
      <c r="CD60" s="116"/>
      <c r="CE60" s="116"/>
      <c r="CF60" s="116"/>
      <c r="CG60" s="116"/>
      <c r="CH60" s="116"/>
      <c r="CI60" s="116"/>
      <c r="CJ60" s="116"/>
      <c r="CK60" s="116">
        <f t="shared" si="3"/>
        <v>0</v>
      </c>
      <c r="CL60" s="116"/>
      <c r="CM60" s="116"/>
      <c r="CN60" s="116"/>
      <c r="CO60" s="116"/>
      <c r="CP60" s="116"/>
      <c r="CQ60" s="116"/>
      <c r="CR60" s="116"/>
      <c r="CS60" s="116"/>
      <c r="CT60" s="116"/>
    </row>
    <row r="61" spans="1:98" s="11" customFormat="1" ht="9.75" customHeight="1">
      <c r="A61" s="110" t="s">
        <v>420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1"/>
      <c r="V61" s="12" t="s">
        <v>385</v>
      </c>
      <c r="W61" s="112" t="s">
        <v>421</v>
      </c>
      <c r="X61" s="112"/>
      <c r="Y61" s="112"/>
      <c r="Z61" s="112" t="s">
        <v>422</v>
      </c>
      <c r="AA61" s="112"/>
      <c r="AB61" s="112"/>
      <c r="AC61" s="113">
        <f>SUM(AC62:AC63)</f>
        <v>0</v>
      </c>
      <c r="AD61" s="114"/>
      <c r="AE61" s="114"/>
      <c r="AF61" s="114"/>
      <c r="AG61" s="114"/>
      <c r="AH61" s="114"/>
      <c r="AI61" s="114"/>
      <c r="AJ61" s="114"/>
      <c r="AK61" s="114"/>
      <c r="AL61" s="115"/>
      <c r="AM61" s="113">
        <f>SUM(AM62:AM63)</f>
        <v>0</v>
      </c>
      <c r="AN61" s="114"/>
      <c r="AO61" s="114"/>
      <c r="AP61" s="114"/>
      <c r="AQ61" s="114"/>
      <c r="AR61" s="114"/>
      <c r="AS61" s="114"/>
      <c r="AT61" s="114"/>
      <c r="AU61" s="114"/>
      <c r="AV61" s="115"/>
      <c r="AW61" s="113">
        <f>SUM(AW62:AW63)</f>
        <v>0</v>
      </c>
      <c r="AX61" s="114"/>
      <c r="AY61" s="114"/>
      <c r="AZ61" s="114"/>
      <c r="BA61" s="114"/>
      <c r="BB61" s="114"/>
      <c r="BC61" s="114"/>
      <c r="BD61" s="114"/>
      <c r="BE61" s="114"/>
      <c r="BF61" s="115"/>
      <c r="BG61" s="113">
        <f>SUM(BG62:BG63)</f>
        <v>0</v>
      </c>
      <c r="BH61" s="114"/>
      <c r="BI61" s="114"/>
      <c r="BJ61" s="114"/>
      <c r="BK61" s="114"/>
      <c r="BL61" s="114"/>
      <c r="BM61" s="114"/>
      <c r="BN61" s="114"/>
      <c r="BO61" s="114"/>
      <c r="BP61" s="115"/>
      <c r="BQ61" s="113">
        <f>SUM(BQ62:BQ63)</f>
        <v>0</v>
      </c>
      <c r="BR61" s="114"/>
      <c r="BS61" s="114"/>
      <c r="BT61" s="114"/>
      <c r="BU61" s="114"/>
      <c r="BV61" s="114"/>
      <c r="BW61" s="114"/>
      <c r="BX61" s="114"/>
      <c r="BY61" s="114"/>
      <c r="BZ61" s="115"/>
      <c r="CA61" s="116">
        <f>SUM(CA62:CA63)</f>
        <v>0</v>
      </c>
      <c r="CB61" s="116"/>
      <c r="CC61" s="116"/>
      <c r="CD61" s="116"/>
      <c r="CE61" s="116"/>
      <c r="CF61" s="116"/>
      <c r="CG61" s="116"/>
      <c r="CH61" s="116"/>
      <c r="CI61" s="116"/>
      <c r="CJ61" s="116"/>
      <c r="CK61" s="116">
        <f>SUM(CK62:CK63)</f>
        <v>0</v>
      </c>
      <c r="CL61" s="116"/>
      <c r="CM61" s="116"/>
      <c r="CN61" s="116"/>
      <c r="CO61" s="116"/>
      <c r="CP61" s="116"/>
      <c r="CQ61" s="116"/>
      <c r="CR61" s="116"/>
      <c r="CS61" s="116"/>
      <c r="CT61" s="116"/>
    </row>
    <row r="62" spans="1:98" s="11" customFormat="1" ht="29.25" customHeight="1">
      <c r="A62" s="110" t="s">
        <v>423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1"/>
      <c r="V62" s="12" t="s">
        <v>385</v>
      </c>
      <c r="W62" s="112" t="s">
        <v>424</v>
      </c>
      <c r="X62" s="112"/>
      <c r="Y62" s="112"/>
      <c r="Z62" s="112" t="s">
        <v>425</v>
      </c>
      <c r="AA62" s="112"/>
      <c r="AB62" s="112"/>
      <c r="AC62" s="113"/>
      <c r="AD62" s="114"/>
      <c r="AE62" s="114"/>
      <c r="AF62" s="114"/>
      <c r="AG62" s="114"/>
      <c r="AH62" s="114"/>
      <c r="AI62" s="114"/>
      <c r="AJ62" s="114"/>
      <c r="AK62" s="114"/>
      <c r="AL62" s="115"/>
      <c r="AM62" s="113"/>
      <c r="AN62" s="114"/>
      <c r="AO62" s="114"/>
      <c r="AP62" s="114"/>
      <c r="AQ62" s="114"/>
      <c r="AR62" s="114"/>
      <c r="AS62" s="114"/>
      <c r="AT62" s="114"/>
      <c r="AU62" s="114"/>
      <c r="AV62" s="115"/>
      <c r="AW62" s="113"/>
      <c r="AX62" s="114"/>
      <c r="AY62" s="114"/>
      <c r="AZ62" s="114"/>
      <c r="BA62" s="114"/>
      <c r="BB62" s="114"/>
      <c r="BC62" s="114"/>
      <c r="BD62" s="114"/>
      <c r="BE62" s="114"/>
      <c r="BF62" s="115"/>
      <c r="BG62" s="113"/>
      <c r="BH62" s="114"/>
      <c r="BI62" s="114"/>
      <c r="BJ62" s="114"/>
      <c r="BK62" s="114"/>
      <c r="BL62" s="114"/>
      <c r="BM62" s="114"/>
      <c r="BN62" s="114"/>
      <c r="BO62" s="114"/>
      <c r="BP62" s="115"/>
      <c r="BQ62" s="113"/>
      <c r="BR62" s="114"/>
      <c r="BS62" s="114"/>
      <c r="BT62" s="114"/>
      <c r="BU62" s="114"/>
      <c r="BV62" s="114"/>
      <c r="BW62" s="114"/>
      <c r="BX62" s="114"/>
      <c r="BY62" s="114"/>
      <c r="BZ62" s="115"/>
      <c r="CA62" s="116">
        <f>SUM(AM62:BQ62)</f>
        <v>0</v>
      </c>
      <c r="CB62" s="116"/>
      <c r="CC62" s="116"/>
      <c r="CD62" s="116"/>
      <c r="CE62" s="116"/>
      <c r="CF62" s="116"/>
      <c r="CG62" s="116"/>
      <c r="CH62" s="116"/>
      <c r="CI62" s="116"/>
      <c r="CJ62" s="116"/>
      <c r="CK62" s="116">
        <f>AC62-CA62</f>
        <v>0</v>
      </c>
      <c r="CL62" s="116"/>
      <c r="CM62" s="116"/>
      <c r="CN62" s="116"/>
      <c r="CO62" s="116"/>
      <c r="CP62" s="116"/>
      <c r="CQ62" s="116"/>
      <c r="CR62" s="116"/>
      <c r="CS62" s="116"/>
      <c r="CT62" s="116"/>
    </row>
    <row r="63" spans="1:98" s="11" customFormat="1" ht="19.5" customHeight="1">
      <c r="A63" s="110" t="s">
        <v>426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1"/>
      <c r="V63" s="12" t="s">
        <v>385</v>
      </c>
      <c r="W63" s="112" t="s">
        <v>427</v>
      </c>
      <c r="X63" s="112"/>
      <c r="Y63" s="112"/>
      <c r="Z63" s="112" t="s">
        <v>428</v>
      </c>
      <c r="AA63" s="112"/>
      <c r="AB63" s="112"/>
      <c r="AC63" s="113"/>
      <c r="AD63" s="114"/>
      <c r="AE63" s="114"/>
      <c r="AF63" s="114"/>
      <c r="AG63" s="114"/>
      <c r="AH63" s="114"/>
      <c r="AI63" s="114"/>
      <c r="AJ63" s="114"/>
      <c r="AK63" s="114"/>
      <c r="AL63" s="115"/>
      <c r="AM63" s="113"/>
      <c r="AN63" s="114"/>
      <c r="AO63" s="114"/>
      <c r="AP63" s="114"/>
      <c r="AQ63" s="114"/>
      <c r="AR63" s="114"/>
      <c r="AS63" s="114"/>
      <c r="AT63" s="114"/>
      <c r="AU63" s="114"/>
      <c r="AV63" s="115"/>
      <c r="AW63" s="113"/>
      <c r="AX63" s="114"/>
      <c r="AY63" s="114"/>
      <c r="AZ63" s="114"/>
      <c r="BA63" s="114"/>
      <c r="BB63" s="114"/>
      <c r="BC63" s="114"/>
      <c r="BD63" s="114"/>
      <c r="BE63" s="114"/>
      <c r="BF63" s="115"/>
      <c r="BG63" s="113"/>
      <c r="BH63" s="114"/>
      <c r="BI63" s="114"/>
      <c r="BJ63" s="114"/>
      <c r="BK63" s="114"/>
      <c r="BL63" s="114"/>
      <c r="BM63" s="114"/>
      <c r="BN63" s="114"/>
      <c r="BO63" s="114"/>
      <c r="BP63" s="115"/>
      <c r="BQ63" s="113"/>
      <c r="BR63" s="114"/>
      <c r="BS63" s="114"/>
      <c r="BT63" s="114"/>
      <c r="BU63" s="114"/>
      <c r="BV63" s="114"/>
      <c r="BW63" s="114"/>
      <c r="BX63" s="114"/>
      <c r="BY63" s="114"/>
      <c r="BZ63" s="115"/>
      <c r="CA63" s="116">
        <f>SUM(AM63:BQ63)</f>
        <v>0</v>
      </c>
      <c r="CB63" s="116"/>
      <c r="CC63" s="116"/>
      <c r="CD63" s="116"/>
      <c r="CE63" s="116"/>
      <c r="CF63" s="116"/>
      <c r="CG63" s="116"/>
      <c r="CH63" s="116"/>
      <c r="CI63" s="116"/>
      <c r="CJ63" s="116"/>
      <c r="CK63" s="116">
        <f>AC63-CA63</f>
        <v>0</v>
      </c>
      <c r="CL63" s="116"/>
      <c r="CM63" s="116"/>
      <c r="CN63" s="116"/>
      <c r="CO63" s="116"/>
      <c r="CP63" s="116"/>
      <c r="CQ63" s="116"/>
      <c r="CR63" s="116"/>
      <c r="CS63" s="116"/>
      <c r="CT63" s="116"/>
    </row>
    <row r="64" spans="1:98" s="11" customFormat="1" ht="9.75" customHeight="1">
      <c r="A64" s="110" t="s">
        <v>429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1"/>
      <c r="V64" s="12" t="s">
        <v>385</v>
      </c>
      <c r="W64" s="112" t="s">
        <v>389</v>
      </c>
      <c r="X64" s="112"/>
      <c r="Y64" s="112"/>
      <c r="Z64" s="112" t="s">
        <v>430</v>
      </c>
      <c r="AA64" s="112"/>
      <c r="AB64" s="112"/>
      <c r="AC64" s="113">
        <f>SUM(AC65:AC66)</f>
        <v>0</v>
      </c>
      <c r="AD64" s="114"/>
      <c r="AE64" s="114"/>
      <c r="AF64" s="114"/>
      <c r="AG64" s="114"/>
      <c r="AH64" s="114"/>
      <c r="AI64" s="114"/>
      <c r="AJ64" s="114"/>
      <c r="AK64" s="114"/>
      <c r="AL64" s="115"/>
      <c r="AM64" s="113">
        <f>SUM(AM65:AM66)</f>
        <v>0</v>
      </c>
      <c r="AN64" s="114"/>
      <c r="AO64" s="114"/>
      <c r="AP64" s="114"/>
      <c r="AQ64" s="114"/>
      <c r="AR64" s="114"/>
      <c r="AS64" s="114"/>
      <c r="AT64" s="114"/>
      <c r="AU64" s="114"/>
      <c r="AV64" s="115"/>
      <c r="AW64" s="113">
        <f>SUM(AW65:AW66)</f>
        <v>0</v>
      </c>
      <c r="AX64" s="114"/>
      <c r="AY64" s="114"/>
      <c r="AZ64" s="114"/>
      <c r="BA64" s="114"/>
      <c r="BB64" s="114"/>
      <c r="BC64" s="114"/>
      <c r="BD64" s="114"/>
      <c r="BE64" s="114"/>
      <c r="BF64" s="115"/>
      <c r="BG64" s="113">
        <f>SUM(BG65:BG66)</f>
        <v>0</v>
      </c>
      <c r="BH64" s="114"/>
      <c r="BI64" s="114"/>
      <c r="BJ64" s="114"/>
      <c r="BK64" s="114"/>
      <c r="BL64" s="114"/>
      <c r="BM64" s="114"/>
      <c r="BN64" s="114"/>
      <c r="BO64" s="114"/>
      <c r="BP64" s="115"/>
      <c r="BQ64" s="113">
        <f>SUM(BQ65:BQ66)</f>
        <v>0</v>
      </c>
      <c r="BR64" s="114"/>
      <c r="BS64" s="114"/>
      <c r="BT64" s="114"/>
      <c r="BU64" s="114"/>
      <c r="BV64" s="114"/>
      <c r="BW64" s="114"/>
      <c r="BX64" s="114"/>
      <c r="BY64" s="114"/>
      <c r="BZ64" s="115"/>
      <c r="CA64" s="116">
        <f>SUM(CA65:CA66)</f>
        <v>0</v>
      </c>
      <c r="CB64" s="116"/>
      <c r="CC64" s="116"/>
      <c r="CD64" s="116"/>
      <c r="CE64" s="116"/>
      <c r="CF64" s="116"/>
      <c r="CG64" s="116"/>
      <c r="CH64" s="116"/>
      <c r="CI64" s="116"/>
      <c r="CJ64" s="116"/>
      <c r="CK64" s="116">
        <f>SUM(CK65:CK66)</f>
        <v>0</v>
      </c>
      <c r="CL64" s="116"/>
      <c r="CM64" s="116"/>
      <c r="CN64" s="116"/>
      <c r="CO64" s="116"/>
      <c r="CP64" s="116"/>
      <c r="CQ64" s="116"/>
      <c r="CR64" s="116"/>
      <c r="CS64" s="116"/>
      <c r="CT64" s="116"/>
    </row>
    <row r="65" spans="1:98" s="11" customFormat="1" ht="29.25" customHeight="1">
      <c r="A65" s="110" t="s">
        <v>431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1"/>
      <c r="V65" s="12" t="s">
        <v>385</v>
      </c>
      <c r="W65" s="112" t="s">
        <v>392</v>
      </c>
      <c r="X65" s="112"/>
      <c r="Y65" s="112"/>
      <c r="Z65" s="112" t="s">
        <v>432</v>
      </c>
      <c r="AA65" s="112"/>
      <c r="AB65" s="112"/>
      <c r="AC65" s="113"/>
      <c r="AD65" s="114"/>
      <c r="AE65" s="114"/>
      <c r="AF65" s="114"/>
      <c r="AG65" s="114"/>
      <c r="AH65" s="114"/>
      <c r="AI65" s="114"/>
      <c r="AJ65" s="114"/>
      <c r="AK65" s="114"/>
      <c r="AL65" s="115"/>
      <c r="AM65" s="113"/>
      <c r="AN65" s="114"/>
      <c r="AO65" s="114"/>
      <c r="AP65" s="114"/>
      <c r="AQ65" s="114"/>
      <c r="AR65" s="114"/>
      <c r="AS65" s="114"/>
      <c r="AT65" s="114"/>
      <c r="AU65" s="114"/>
      <c r="AV65" s="115"/>
      <c r="AW65" s="113"/>
      <c r="AX65" s="114"/>
      <c r="AY65" s="114"/>
      <c r="AZ65" s="114"/>
      <c r="BA65" s="114"/>
      <c r="BB65" s="114"/>
      <c r="BC65" s="114"/>
      <c r="BD65" s="114"/>
      <c r="BE65" s="114"/>
      <c r="BF65" s="115"/>
      <c r="BG65" s="113"/>
      <c r="BH65" s="114"/>
      <c r="BI65" s="114"/>
      <c r="BJ65" s="114"/>
      <c r="BK65" s="114"/>
      <c r="BL65" s="114"/>
      <c r="BM65" s="114"/>
      <c r="BN65" s="114"/>
      <c r="BO65" s="114"/>
      <c r="BP65" s="115"/>
      <c r="BQ65" s="113"/>
      <c r="BR65" s="114"/>
      <c r="BS65" s="114"/>
      <c r="BT65" s="114"/>
      <c r="BU65" s="114"/>
      <c r="BV65" s="114"/>
      <c r="BW65" s="114"/>
      <c r="BX65" s="114"/>
      <c r="BY65" s="114"/>
      <c r="BZ65" s="115"/>
      <c r="CA65" s="116">
        <f>SUM(AM65:BQ65)</f>
        <v>0</v>
      </c>
      <c r="CB65" s="116"/>
      <c r="CC65" s="116"/>
      <c r="CD65" s="116"/>
      <c r="CE65" s="116"/>
      <c r="CF65" s="116"/>
      <c r="CG65" s="116"/>
      <c r="CH65" s="116"/>
      <c r="CI65" s="116"/>
      <c r="CJ65" s="116"/>
      <c r="CK65" s="116">
        <f>AC65-CA65</f>
        <v>0</v>
      </c>
      <c r="CL65" s="116"/>
      <c r="CM65" s="116"/>
      <c r="CN65" s="116"/>
      <c r="CO65" s="116"/>
      <c r="CP65" s="116"/>
      <c r="CQ65" s="116"/>
      <c r="CR65" s="116"/>
      <c r="CS65" s="116"/>
      <c r="CT65" s="116"/>
    </row>
    <row r="66" spans="1:98" s="11" customFormat="1" ht="29.25" customHeight="1">
      <c r="A66" s="110" t="s">
        <v>433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1"/>
      <c r="V66" s="12" t="s">
        <v>385</v>
      </c>
      <c r="W66" s="112" t="s">
        <v>395</v>
      </c>
      <c r="X66" s="112"/>
      <c r="Y66" s="112"/>
      <c r="Z66" s="112" t="s">
        <v>434</v>
      </c>
      <c r="AA66" s="112"/>
      <c r="AB66" s="112"/>
      <c r="AC66" s="113"/>
      <c r="AD66" s="114"/>
      <c r="AE66" s="114"/>
      <c r="AF66" s="114"/>
      <c r="AG66" s="114"/>
      <c r="AH66" s="114"/>
      <c r="AI66" s="114"/>
      <c r="AJ66" s="114"/>
      <c r="AK66" s="114"/>
      <c r="AL66" s="115"/>
      <c r="AM66" s="113"/>
      <c r="AN66" s="114"/>
      <c r="AO66" s="114"/>
      <c r="AP66" s="114"/>
      <c r="AQ66" s="114"/>
      <c r="AR66" s="114"/>
      <c r="AS66" s="114"/>
      <c r="AT66" s="114"/>
      <c r="AU66" s="114"/>
      <c r="AV66" s="115"/>
      <c r="AW66" s="113"/>
      <c r="AX66" s="114"/>
      <c r="AY66" s="114"/>
      <c r="AZ66" s="114"/>
      <c r="BA66" s="114"/>
      <c r="BB66" s="114"/>
      <c r="BC66" s="114"/>
      <c r="BD66" s="114"/>
      <c r="BE66" s="114"/>
      <c r="BF66" s="115"/>
      <c r="BG66" s="113"/>
      <c r="BH66" s="114"/>
      <c r="BI66" s="114"/>
      <c r="BJ66" s="114"/>
      <c r="BK66" s="114"/>
      <c r="BL66" s="114"/>
      <c r="BM66" s="114"/>
      <c r="BN66" s="114"/>
      <c r="BO66" s="114"/>
      <c r="BP66" s="115"/>
      <c r="BQ66" s="113"/>
      <c r="BR66" s="114"/>
      <c r="BS66" s="114"/>
      <c r="BT66" s="114"/>
      <c r="BU66" s="114"/>
      <c r="BV66" s="114"/>
      <c r="BW66" s="114"/>
      <c r="BX66" s="114"/>
      <c r="BY66" s="114"/>
      <c r="BZ66" s="115"/>
      <c r="CA66" s="116">
        <f>SUM(AM66:BQ66)</f>
        <v>0</v>
      </c>
      <c r="CB66" s="116"/>
      <c r="CC66" s="116"/>
      <c r="CD66" s="116"/>
      <c r="CE66" s="116"/>
      <c r="CF66" s="116"/>
      <c r="CG66" s="116"/>
      <c r="CH66" s="116"/>
      <c r="CI66" s="116"/>
      <c r="CJ66" s="116"/>
      <c r="CK66" s="116">
        <f>AC66-CA66</f>
        <v>0</v>
      </c>
      <c r="CL66" s="116"/>
      <c r="CM66" s="116"/>
      <c r="CN66" s="116"/>
      <c r="CO66" s="116"/>
      <c r="CP66" s="116"/>
      <c r="CQ66" s="116"/>
      <c r="CR66" s="116"/>
      <c r="CS66" s="116"/>
      <c r="CT66" s="116"/>
    </row>
    <row r="67" spans="29:98" ht="12.75">
      <c r="AC67" s="9"/>
      <c r="CT67" s="5" t="s">
        <v>435</v>
      </c>
    </row>
    <row r="68" spans="1:98" s="7" customFormat="1" ht="12.75" customHeight="1">
      <c r="A68" s="105" t="s">
        <v>45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3"/>
      <c r="W68" s="107" t="s">
        <v>44</v>
      </c>
      <c r="X68" s="106"/>
      <c r="Y68" s="106"/>
      <c r="Z68" s="107" t="s">
        <v>43</v>
      </c>
      <c r="AA68" s="107"/>
      <c r="AB68" s="107"/>
      <c r="AC68" s="107" t="s">
        <v>41</v>
      </c>
      <c r="AD68" s="107"/>
      <c r="AE68" s="107"/>
      <c r="AF68" s="107"/>
      <c r="AG68" s="107"/>
      <c r="AH68" s="107"/>
      <c r="AI68" s="107"/>
      <c r="AJ68" s="107"/>
      <c r="AK68" s="107"/>
      <c r="AL68" s="107"/>
      <c r="AM68" s="106" t="s">
        <v>40</v>
      </c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7" t="s">
        <v>42</v>
      </c>
      <c r="CL68" s="107"/>
      <c r="CM68" s="107"/>
      <c r="CN68" s="107"/>
      <c r="CO68" s="107"/>
      <c r="CP68" s="107"/>
      <c r="CQ68" s="107"/>
      <c r="CR68" s="107"/>
      <c r="CS68" s="107"/>
      <c r="CT68" s="108"/>
    </row>
    <row r="69" spans="1:98" s="7" customFormat="1" ht="11.25" customHeight="1">
      <c r="A69" s="105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3"/>
      <c r="W69" s="106"/>
      <c r="X69" s="106"/>
      <c r="Y69" s="106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7"/>
      <c r="CL69" s="107"/>
      <c r="CM69" s="107"/>
      <c r="CN69" s="107"/>
      <c r="CO69" s="107"/>
      <c r="CP69" s="107"/>
      <c r="CQ69" s="107"/>
      <c r="CR69" s="107"/>
      <c r="CS69" s="107"/>
      <c r="CT69" s="108"/>
    </row>
    <row r="70" spans="1:98" s="7" customFormat="1" ht="23.25" customHeight="1">
      <c r="A70" s="105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3"/>
      <c r="W70" s="106"/>
      <c r="X70" s="106"/>
      <c r="Y70" s="106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 t="s">
        <v>36</v>
      </c>
      <c r="AN70" s="106"/>
      <c r="AO70" s="106"/>
      <c r="AP70" s="106"/>
      <c r="AQ70" s="106"/>
      <c r="AR70" s="106"/>
      <c r="AS70" s="106"/>
      <c r="AT70" s="106"/>
      <c r="AU70" s="106"/>
      <c r="AV70" s="106"/>
      <c r="AW70" s="107" t="s">
        <v>35</v>
      </c>
      <c r="AX70" s="107"/>
      <c r="AY70" s="107"/>
      <c r="AZ70" s="107"/>
      <c r="BA70" s="107"/>
      <c r="BB70" s="107"/>
      <c r="BC70" s="107"/>
      <c r="BD70" s="107"/>
      <c r="BE70" s="107"/>
      <c r="BF70" s="107"/>
      <c r="BG70" s="107" t="s">
        <v>37</v>
      </c>
      <c r="BH70" s="106"/>
      <c r="BI70" s="106"/>
      <c r="BJ70" s="106"/>
      <c r="BK70" s="106"/>
      <c r="BL70" s="106"/>
      <c r="BM70" s="106"/>
      <c r="BN70" s="106"/>
      <c r="BO70" s="106"/>
      <c r="BP70" s="106"/>
      <c r="BQ70" s="107" t="s">
        <v>38</v>
      </c>
      <c r="BR70" s="106"/>
      <c r="BS70" s="106"/>
      <c r="BT70" s="106"/>
      <c r="BU70" s="106"/>
      <c r="BV70" s="106"/>
      <c r="BW70" s="106"/>
      <c r="BX70" s="106"/>
      <c r="BY70" s="106"/>
      <c r="BZ70" s="106"/>
      <c r="CA70" s="106" t="s">
        <v>39</v>
      </c>
      <c r="CB70" s="106"/>
      <c r="CC70" s="106"/>
      <c r="CD70" s="106"/>
      <c r="CE70" s="106"/>
      <c r="CF70" s="106"/>
      <c r="CG70" s="106"/>
      <c r="CH70" s="106"/>
      <c r="CI70" s="106"/>
      <c r="CJ70" s="106"/>
      <c r="CK70" s="107"/>
      <c r="CL70" s="107"/>
      <c r="CM70" s="107"/>
      <c r="CN70" s="107"/>
      <c r="CO70" s="107"/>
      <c r="CP70" s="107"/>
      <c r="CQ70" s="107"/>
      <c r="CR70" s="107"/>
      <c r="CS70" s="107"/>
      <c r="CT70" s="108"/>
    </row>
    <row r="71" spans="1:98" s="7" customFormat="1" ht="11.25">
      <c r="A71" s="105">
        <v>1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3"/>
      <c r="W71" s="106">
        <v>2</v>
      </c>
      <c r="X71" s="106"/>
      <c r="Y71" s="106"/>
      <c r="Z71" s="106">
        <v>3</v>
      </c>
      <c r="AA71" s="106"/>
      <c r="AB71" s="106"/>
      <c r="AC71" s="106">
        <v>4</v>
      </c>
      <c r="AD71" s="106"/>
      <c r="AE71" s="106"/>
      <c r="AF71" s="106"/>
      <c r="AG71" s="106"/>
      <c r="AH71" s="106"/>
      <c r="AI71" s="106"/>
      <c r="AJ71" s="106"/>
      <c r="AK71" s="106"/>
      <c r="AL71" s="106"/>
      <c r="AM71" s="106">
        <v>5</v>
      </c>
      <c r="AN71" s="106"/>
      <c r="AO71" s="106"/>
      <c r="AP71" s="106"/>
      <c r="AQ71" s="106"/>
      <c r="AR71" s="106"/>
      <c r="AS71" s="106"/>
      <c r="AT71" s="106"/>
      <c r="AU71" s="106"/>
      <c r="AV71" s="106"/>
      <c r="AW71" s="106">
        <v>6</v>
      </c>
      <c r="AX71" s="106"/>
      <c r="AY71" s="106"/>
      <c r="AZ71" s="106"/>
      <c r="BA71" s="106"/>
      <c r="BB71" s="106"/>
      <c r="BC71" s="106"/>
      <c r="BD71" s="106"/>
      <c r="BE71" s="106"/>
      <c r="BF71" s="106"/>
      <c r="BG71" s="106">
        <v>7</v>
      </c>
      <c r="BH71" s="106"/>
      <c r="BI71" s="106"/>
      <c r="BJ71" s="106"/>
      <c r="BK71" s="106"/>
      <c r="BL71" s="106"/>
      <c r="BM71" s="106"/>
      <c r="BN71" s="106"/>
      <c r="BO71" s="106"/>
      <c r="BP71" s="106"/>
      <c r="BQ71" s="106">
        <v>8</v>
      </c>
      <c r="BR71" s="106"/>
      <c r="BS71" s="106"/>
      <c r="BT71" s="106"/>
      <c r="BU71" s="106"/>
      <c r="BV71" s="106"/>
      <c r="BW71" s="106"/>
      <c r="BX71" s="106"/>
      <c r="BY71" s="106"/>
      <c r="BZ71" s="106"/>
      <c r="CA71" s="106">
        <v>9</v>
      </c>
      <c r="CB71" s="106"/>
      <c r="CC71" s="106"/>
      <c r="CD71" s="106"/>
      <c r="CE71" s="106"/>
      <c r="CF71" s="106"/>
      <c r="CG71" s="106"/>
      <c r="CH71" s="106"/>
      <c r="CI71" s="106"/>
      <c r="CJ71" s="106"/>
      <c r="CK71" s="106">
        <v>10</v>
      </c>
      <c r="CL71" s="106"/>
      <c r="CM71" s="106"/>
      <c r="CN71" s="106"/>
      <c r="CO71" s="106"/>
      <c r="CP71" s="106"/>
      <c r="CQ71" s="106"/>
      <c r="CR71" s="106"/>
      <c r="CS71" s="106"/>
      <c r="CT71" s="109"/>
    </row>
    <row r="72" spans="1:98" s="7" customFormat="1" ht="11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</row>
    <row r="73" spans="1:98" s="11" customFormat="1" ht="9.75" customHeight="1">
      <c r="A73" s="110" t="s">
        <v>436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1"/>
      <c r="V73" s="12" t="s">
        <v>385</v>
      </c>
      <c r="W73" s="112" t="s">
        <v>422</v>
      </c>
      <c r="X73" s="112"/>
      <c r="Y73" s="112"/>
      <c r="Z73" s="112" t="s">
        <v>437</v>
      </c>
      <c r="AA73" s="112"/>
      <c r="AB73" s="112"/>
      <c r="AC73" s="113">
        <f>SUM(AC74:AC75)</f>
        <v>0</v>
      </c>
      <c r="AD73" s="114"/>
      <c r="AE73" s="114"/>
      <c r="AF73" s="114"/>
      <c r="AG73" s="114"/>
      <c r="AH73" s="114"/>
      <c r="AI73" s="114"/>
      <c r="AJ73" s="114"/>
      <c r="AK73" s="114"/>
      <c r="AL73" s="115"/>
      <c r="AM73" s="113">
        <f>SUM(AM74:AM75)</f>
        <v>0</v>
      </c>
      <c r="AN73" s="114"/>
      <c r="AO73" s="114"/>
      <c r="AP73" s="114"/>
      <c r="AQ73" s="114"/>
      <c r="AR73" s="114"/>
      <c r="AS73" s="114"/>
      <c r="AT73" s="114"/>
      <c r="AU73" s="114"/>
      <c r="AV73" s="115"/>
      <c r="AW73" s="113">
        <f>SUM(AW74:AW75)</f>
        <v>0</v>
      </c>
      <c r="AX73" s="114"/>
      <c r="AY73" s="114"/>
      <c r="AZ73" s="114"/>
      <c r="BA73" s="114"/>
      <c r="BB73" s="114"/>
      <c r="BC73" s="114"/>
      <c r="BD73" s="114"/>
      <c r="BE73" s="114"/>
      <c r="BF73" s="115"/>
      <c r="BG73" s="113">
        <f>SUM(BG74:BG75)</f>
        <v>0</v>
      </c>
      <c r="BH73" s="114"/>
      <c r="BI73" s="114"/>
      <c r="BJ73" s="114"/>
      <c r="BK73" s="114"/>
      <c r="BL73" s="114"/>
      <c r="BM73" s="114"/>
      <c r="BN73" s="114"/>
      <c r="BO73" s="114"/>
      <c r="BP73" s="115"/>
      <c r="BQ73" s="113">
        <f>SUM(BQ74:BQ75)</f>
        <v>0</v>
      </c>
      <c r="BR73" s="114"/>
      <c r="BS73" s="114"/>
      <c r="BT73" s="114"/>
      <c r="BU73" s="114"/>
      <c r="BV73" s="114"/>
      <c r="BW73" s="114"/>
      <c r="BX73" s="114"/>
      <c r="BY73" s="114"/>
      <c r="BZ73" s="115"/>
      <c r="CA73" s="116">
        <f>SUM(CA74:CA75)</f>
        <v>0</v>
      </c>
      <c r="CB73" s="116"/>
      <c r="CC73" s="116"/>
      <c r="CD73" s="116"/>
      <c r="CE73" s="116"/>
      <c r="CF73" s="116"/>
      <c r="CG73" s="116"/>
      <c r="CH73" s="116"/>
      <c r="CI73" s="116"/>
      <c r="CJ73" s="116"/>
      <c r="CK73" s="116">
        <f>SUM(CK74:CK75)</f>
        <v>0</v>
      </c>
      <c r="CL73" s="116"/>
      <c r="CM73" s="116"/>
      <c r="CN73" s="116"/>
      <c r="CO73" s="116"/>
      <c r="CP73" s="116"/>
      <c r="CQ73" s="116"/>
      <c r="CR73" s="116"/>
      <c r="CS73" s="116"/>
      <c r="CT73" s="116"/>
    </row>
    <row r="74" spans="1:98" s="11" customFormat="1" ht="29.25" customHeight="1">
      <c r="A74" s="110" t="s">
        <v>438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1"/>
      <c r="V74" s="12" t="s">
        <v>385</v>
      </c>
      <c r="W74" s="112" t="s">
        <v>428</v>
      </c>
      <c r="X74" s="112"/>
      <c r="Y74" s="112"/>
      <c r="Z74" s="112" t="s">
        <v>439</v>
      </c>
      <c r="AA74" s="112"/>
      <c r="AB74" s="112"/>
      <c r="AC74" s="113"/>
      <c r="AD74" s="114"/>
      <c r="AE74" s="114"/>
      <c r="AF74" s="114"/>
      <c r="AG74" s="114"/>
      <c r="AH74" s="114"/>
      <c r="AI74" s="114"/>
      <c r="AJ74" s="114"/>
      <c r="AK74" s="114"/>
      <c r="AL74" s="115"/>
      <c r="AM74" s="113"/>
      <c r="AN74" s="114"/>
      <c r="AO74" s="114"/>
      <c r="AP74" s="114"/>
      <c r="AQ74" s="114"/>
      <c r="AR74" s="114"/>
      <c r="AS74" s="114"/>
      <c r="AT74" s="114"/>
      <c r="AU74" s="114"/>
      <c r="AV74" s="115"/>
      <c r="AW74" s="113"/>
      <c r="AX74" s="114"/>
      <c r="AY74" s="114"/>
      <c r="AZ74" s="114"/>
      <c r="BA74" s="114"/>
      <c r="BB74" s="114"/>
      <c r="BC74" s="114"/>
      <c r="BD74" s="114"/>
      <c r="BE74" s="114"/>
      <c r="BF74" s="115"/>
      <c r="BG74" s="113"/>
      <c r="BH74" s="114"/>
      <c r="BI74" s="114"/>
      <c r="BJ74" s="114"/>
      <c r="BK74" s="114"/>
      <c r="BL74" s="114"/>
      <c r="BM74" s="114"/>
      <c r="BN74" s="114"/>
      <c r="BO74" s="114"/>
      <c r="BP74" s="115"/>
      <c r="BQ74" s="113"/>
      <c r="BR74" s="114"/>
      <c r="BS74" s="114"/>
      <c r="BT74" s="114"/>
      <c r="BU74" s="114"/>
      <c r="BV74" s="114"/>
      <c r="BW74" s="114"/>
      <c r="BX74" s="114"/>
      <c r="BY74" s="114"/>
      <c r="BZ74" s="115"/>
      <c r="CA74" s="116">
        <f>SUM(AM74:BQ74)</f>
        <v>0</v>
      </c>
      <c r="CB74" s="116"/>
      <c r="CC74" s="116"/>
      <c r="CD74" s="116"/>
      <c r="CE74" s="116"/>
      <c r="CF74" s="116"/>
      <c r="CG74" s="116"/>
      <c r="CH74" s="116"/>
      <c r="CI74" s="116"/>
      <c r="CJ74" s="116"/>
      <c r="CK74" s="116">
        <f>AC74-CA74</f>
        <v>0</v>
      </c>
      <c r="CL74" s="116"/>
      <c r="CM74" s="116"/>
      <c r="CN74" s="116"/>
      <c r="CO74" s="116"/>
      <c r="CP74" s="116"/>
      <c r="CQ74" s="116"/>
      <c r="CR74" s="116"/>
      <c r="CS74" s="116"/>
      <c r="CT74" s="116"/>
    </row>
    <row r="75" spans="1:98" s="11" customFormat="1" ht="9.75" customHeight="1">
      <c r="A75" s="110" t="s">
        <v>440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1"/>
      <c r="V75" s="12" t="s">
        <v>385</v>
      </c>
      <c r="W75" s="112" t="s">
        <v>441</v>
      </c>
      <c r="X75" s="112"/>
      <c r="Y75" s="112"/>
      <c r="Z75" s="112" t="s">
        <v>442</v>
      </c>
      <c r="AA75" s="112"/>
      <c r="AB75" s="112"/>
      <c r="AC75" s="113"/>
      <c r="AD75" s="114"/>
      <c r="AE75" s="114"/>
      <c r="AF75" s="114"/>
      <c r="AG75" s="114"/>
      <c r="AH75" s="114"/>
      <c r="AI75" s="114"/>
      <c r="AJ75" s="114"/>
      <c r="AK75" s="114"/>
      <c r="AL75" s="115"/>
      <c r="AM75" s="113"/>
      <c r="AN75" s="114"/>
      <c r="AO75" s="114"/>
      <c r="AP75" s="114"/>
      <c r="AQ75" s="114"/>
      <c r="AR75" s="114"/>
      <c r="AS75" s="114"/>
      <c r="AT75" s="114"/>
      <c r="AU75" s="114"/>
      <c r="AV75" s="115"/>
      <c r="AW75" s="113"/>
      <c r="AX75" s="114"/>
      <c r="AY75" s="114"/>
      <c r="AZ75" s="114"/>
      <c r="BA75" s="114"/>
      <c r="BB75" s="114"/>
      <c r="BC75" s="114"/>
      <c r="BD75" s="114"/>
      <c r="BE75" s="114"/>
      <c r="BF75" s="115"/>
      <c r="BG75" s="113"/>
      <c r="BH75" s="114"/>
      <c r="BI75" s="114"/>
      <c r="BJ75" s="114"/>
      <c r="BK75" s="114"/>
      <c r="BL75" s="114"/>
      <c r="BM75" s="114"/>
      <c r="BN75" s="114"/>
      <c r="BO75" s="114"/>
      <c r="BP75" s="115"/>
      <c r="BQ75" s="113"/>
      <c r="BR75" s="114"/>
      <c r="BS75" s="114"/>
      <c r="BT75" s="114"/>
      <c r="BU75" s="114"/>
      <c r="BV75" s="114"/>
      <c r="BW75" s="114"/>
      <c r="BX75" s="114"/>
      <c r="BY75" s="114"/>
      <c r="BZ75" s="115"/>
      <c r="CA75" s="116">
        <f>SUM(AM75:BQ75)</f>
        <v>0</v>
      </c>
      <c r="CB75" s="116"/>
      <c r="CC75" s="116"/>
      <c r="CD75" s="116"/>
      <c r="CE75" s="116"/>
      <c r="CF75" s="116"/>
      <c r="CG75" s="116"/>
      <c r="CH75" s="116"/>
      <c r="CI75" s="116"/>
      <c r="CJ75" s="116"/>
      <c r="CK75" s="116">
        <f>AC75-CA75</f>
        <v>0</v>
      </c>
      <c r="CL75" s="116"/>
      <c r="CM75" s="116"/>
      <c r="CN75" s="116"/>
      <c r="CO75" s="116"/>
      <c r="CP75" s="116"/>
      <c r="CQ75" s="116"/>
      <c r="CR75" s="116"/>
      <c r="CS75" s="116"/>
      <c r="CT75" s="116"/>
    </row>
    <row r="76" spans="1:98" s="11" customFormat="1" ht="9.75" customHeight="1">
      <c r="A76" s="110" t="s">
        <v>443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1"/>
      <c r="V76" s="12" t="s">
        <v>385</v>
      </c>
      <c r="W76" s="112" t="s">
        <v>430</v>
      </c>
      <c r="X76" s="112"/>
      <c r="Y76" s="112"/>
      <c r="Z76" s="112" t="s">
        <v>444</v>
      </c>
      <c r="AA76" s="112"/>
      <c r="AB76" s="112"/>
      <c r="AC76" s="113">
        <f>SUM(AC77:AC78)</f>
        <v>0</v>
      </c>
      <c r="AD76" s="114"/>
      <c r="AE76" s="114"/>
      <c r="AF76" s="114"/>
      <c r="AG76" s="114"/>
      <c r="AH76" s="114"/>
      <c r="AI76" s="114"/>
      <c r="AJ76" s="114"/>
      <c r="AK76" s="114"/>
      <c r="AL76" s="115"/>
      <c r="AM76" s="113">
        <f>SUM(AM77:AM78)</f>
        <v>0</v>
      </c>
      <c r="AN76" s="114"/>
      <c r="AO76" s="114"/>
      <c r="AP76" s="114"/>
      <c r="AQ76" s="114"/>
      <c r="AR76" s="114"/>
      <c r="AS76" s="114"/>
      <c r="AT76" s="114"/>
      <c r="AU76" s="114"/>
      <c r="AV76" s="115"/>
      <c r="AW76" s="113">
        <f>SUM(AW77:AW78)</f>
        <v>0</v>
      </c>
      <c r="AX76" s="114"/>
      <c r="AY76" s="114"/>
      <c r="AZ76" s="114"/>
      <c r="BA76" s="114"/>
      <c r="BB76" s="114"/>
      <c r="BC76" s="114"/>
      <c r="BD76" s="114"/>
      <c r="BE76" s="114"/>
      <c r="BF76" s="115"/>
      <c r="BG76" s="113">
        <f>SUM(BG77:BG78)</f>
        <v>0</v>
      </c>
      <c r="BH76" s="114"/>
      <c r="BI76" s="114"/>
      <c r="BJ76" s="114"/>
      <c r="BK76" s="114"/>
      <c r="BL76" s="114"/>
      <c r="BM76" s="114"/>
      <c r="BN76" s="114"/>
      <c r="BO76" s="114"/>
      <c r="BP76" s="115"/>
      <c r="BQ76" s="113">
        <f>SUM(BQ77:BQ78)</f>
        <v>0</v>
      </c>
      <c r="BR76" s="114"/>
      <c r="BS76" s="114"/>
      <c r="BT76" s="114"/>
      <c r="BU76" s="114"/>
      <c r="BV76" s="114"/>
      <c r="BW76" s="114"/>
      <c r="BX76" s="114"/>
      <c r="BY76" s="114"/>
      <c r="BZ76" s="115"/>
      <c r="CA76" s="116">
        <f>SUM(CA77:CA78)</f>
        <v>0</v>
      </c>
      <c r="CB76" s="116"/>
      <c r="CC76" s="116"/>
      <c r="CD76" s="116"/>
      <c r="CE76" s="116"/>
      <c r="CF76" s="116"/>
      <c r="CG76" s="116"/>
      <c r="CH76" s="116"/>
      <c r="CI76" s="116"/>
      <c r="CJ76" s="116"/>
      <c r="CK76" s="116">
        <f>SUM(CK77:CK78)</f>
        <v>0</v>
      </c>
      <c r="CL76" s="116"/>
      <c r="CM76" s="116"/>
      <c r="CN76" s="116"/>
      <c r="CO76" s="116"/>
      <c r="CP76" s="116"/>
      <c r="CQ76" s="116"/>
      <c r="CR76" s="116"/>
      <c r="CS76" s="116"/>
      <c r="CT76" s="116"/>
    </row>
    <row r="77" spans="1:98" s="11" customFormat="1" ht="19.5" customHeight="1">
      <c r="A77" s="110" t="s">
        <v>445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1"/>
      <c r="V77" s="12" t="s">
        <v>385</v>
      </c>
      <c r="W77" s="112" t="s">
        <v>434</v>
      </c>
      <c r="X77" s="112"/>
      <c r="Y77" s="112"/>
      <c r="Z77" s="112" t="s">
        <v>446</v>
      </c>
      <c r="AA77" s="112"/>
      <c r="AB77" s="112"/>
      <c r="AC77" s="113"/>
      <c r="AD77" s="114"/>
      <c r="AE77" s="114"/>
      <c r="AF77" s="114"/>
      <c r="AG77" s="114"/>
      <c r="AH77" s="114"/>
      <c r="AI77" s="114"/>
      <c r="AJ77" s="114"/>
      <c r="AK77" s="114"/>
      <c r="AL77" s="115"/>
      <c r="AM77" s="113"/>
      <c r="AN77" s="114"/>
      <c r="AO77" s="114"/>
      <c r="AP77" s="114"/>
      <c r="AQ77" s="114"/>
      <c r="AR77" s="114"/>
      <c r="AS77" s="114"/>
      <c r="AT77" s="114"/>
      <c r="AU77" s="114"/>
      <c r="AV77" s="115"/>
      <c r="AW77" s="113"/>
      <c r="AX77" s="114"/>
      <c r="AY77" s="114"/>
      <c r="AZ77" s="114"/>
      <c r="BA77" s="114"/>
      <c r="BB77" s="114"/>
      <c r="BC77" s="114"/>
      <c r="BD77" s="114"/>
      <c r="BE77" s="114"/>
      <c r="BF77" s="115"/>
      <c r="BG77" s="113"/>
      <c r="BH77" s="114"/>
      <c r="BI77" s="114"/>
      <c r="BJ77" s="114"/>
      <c r="BK77" s="114"/>
      <c r="BL77" s="114"/>
      <c r="BM77" s="114"/>
      <c r="BN77" s="114"/>
      <c r="BO77" s="114"/>
      <c r="BP77" s="115"/>
      <c r="BQ77" s="113"/>
      <c r="BR77" s="114"/>
      <c r="BS77" s="114"/>
      <c r="BT77" s="114"/>
      <c r="BU77" s="114"/>
      <c r="BV77" s="114"/>
      <c r="BW77" s="114"/>
      <c r="BX77" s="114"/>
      <c r="BY77" s="114"/>
      <c r="BZ77" s="115"/>
      <c r="CA77" s="116">
        <f>SUM(AM77:BQ77)</f>
        <v>0</v>
      </c>
      <c r="CB77" s="116"/>
      <c r="CC77" s="116"/>
      <c r="CD77" s="116"/>
      <c r="CE77" s="116"/>
      <c r="CF77" s="116"/>
      <c r="CG77" s="116"/>
      <c r="CH77" s="116"/>
      <c r="CI77" s="116"/>
      <c r="CJ77" s="116"/>
      <c r="CK77" s="116">
        <f>AC77-CA77</f>
        <v>0</v>
      </c>
      <c r="CL77" s="116"/>
      <c r="CM77" s="116"/>
      <c r="CN77" s="116"/>
      <c r="CO77" s="116"/>
      <c r="CP77" s="116"/>
      <c r="CQ77" s="116"/>
      <c r="CR77" s="116"/>
      <c r="CS77" s="116"/>
      <c r="CT77" s="116"/>
    </row>
    <row r="78" spans="1:98" s="11" customFormat="1" ht="19.5" customHeight="1">
      <c r="A78" s="110" t="s">
        <v>447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1"/>
      <c r="V78" s="12" t="s">
        <v>385</v>
      </c>
      <c r="W78" s="112" t="s">
        <v>448</v>
      </c>
      <c r="X78" s="112"/>
      <c r="Y78" s="112"/>
      <c r="Z78" s="112" t="s">
        <v>449</v>
      </c>
      <c r="AA78" s="112"/>
      <c r="AB78" s="112"/>
      <c r="AC78" s="113"/>
      <c r="AD78" s="114"/>
      <c r="AE78" s="114"/>
      <c r="AF78" s="114"/>
      <c r="AG78" s="114"/>
      <c r="AH78" s="114"/>
      <c r="AI78" s="114"/>
      <c r="AJ78" s="114"/>
      <c r="AK78" s="114"/>
      <c r="AL78" s="115"/>
      <c r="AM78" s="113"/>
      <c r="AN78" s="114"/>
      <c r="AO78" s="114"/>
      <c r="AP78" s="114"/>
      <c r="AQ78" s="114"/>
      <c r="AR78" s="114"/>
      <c r="AS78" s="114"/>
      <c r="AT78" s="114"/>
      <c r="AU78" s="114"/>
      <c r="AV78" s="115"/>
      <c r="AW78" s="113"/>
      <c r="AX78" s="114"/>
      <c r="AY78" s="114"/>
      <c r="AZ78" s="114"/>
      <c r="BA78" s="114"/>
      <c r="BB78" s="114"/>
      <c r="BC78" s="114"/>
      <c r="BD78" s="114"/>
      <c r="BE78" s="114"/>
      <c r="BF78" s="115"/>
      <c r="BG78" s="113"/>
      <c r="BH78" s="114"/>
      <c r="BI78" s="114"/>
      <c r="BJ78" s="114"/>
      <c r="BK78" s="114"/>
      <c r="BL78" s="114"/>
      <c r="BM78" s="114"/>
      <c r="BN78" s="114"/>
      <c r="BO78" s="114"/>
      <c r="BP78" s="115"/>
      <c r="BQ78" s="113"/>
      <c r="BR78" s="114"/>
      <c r="BS78" s="114"/>
      <c r="BT78" s="114"/>
      <c r="BU78" s="114"/>
      <c r="BV78" s="114"/>
      <c r="BW78" s="114"/>
      <c r="BX78" s="114"/>
      <c r="BY78" s="114"/>
      <c r="BZ78" s="115"/>
      <c r="CA78" s="116">
        <f>SUM(AM78:BQ78)</f>
        <v>0</v>
      </c>
      <c r="CB78" s="116"/>
      <c r="CC78" s="116"/>
      <c r="CD78" s="116"/>
      <c r="CE78" s="116"/>
      <c r="CF78" s="116"/>
      <c r="CG78" s="116"/>
      <c r="CH78" s="116"/>
      <c r="CI78" s="116"/>
      <c r="CJ78" s="116"/>
      <c r="CK78" s="116">
        <f>AC78-CA78</f>
        <v>0</v>
      </c>
      <c r="CL78" s="116"/>
      <c r="CM78" s="116"/>
      <c r="CN78" s="116"/>
      <c r="CO78" s="116"/>
      <c r="CP78" s="116"/>
      <c r="CQ78" s="116"/>
      <c r="CR78" s="116"/>
      <c r="CS78" s="116"/>
      <c r="CT78" s="116"/>
    </row>
    <row r="79" spans="1:98" s="11" customFormat="1" ht="9.75" customHeight="1">
      <c r="A79" s="110" t="s">
        <v>450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1"/>
      <c r="V79" s="12" t="s">
        <v>385</v>
      </c>
      <c r="W79" s="112" t="s">
        <v>437</v>
      </c>
      <c r="X79" s="112"/>
      <c r="Y79" s="112"/>
      <c r="Z79" s="112" t="s">
        <v>451</v>
      </c>
      <c r="AA79" s="112"/>
      <c r="AB79" s="112"/>
      <c r="AC79" s="113"/>
      <c r="AD79" s="114"/>
      <c r="AE79" s="114"/>
      <c r="AF79" s="114"/>
      <c r="AG79" s="114"/>
      <c r="AH79" s="114"/>
      <c r="AI79" s="114"/>
      <c r="AJ79" s="114"/>
      <c r="AK79" s="114"/>
      <c r="AL79" s="115"/>
      <c r="AM79" s="113"/>
      <c r="AN79" s="114"/>
      <c r="AO79" s="114"/>
      <c r="AP79" s="114"/>
      <c r="AQ79" s="114"/>
      <c r="AR79" s="114"/>
      <c r="AS79" s="114"/>
      <c r="AT79" s="114"/>
      <c r="AU79" s="114"/>
      <c r="AV79" s="115"/>
      <c r="AW79" s="113"/>
      <c r="AX79" s="114"/>
      <c r="AY79" s="114"/>
      <c r="AZ79" s="114"/>
      <c r="BA79" s="114"/>
      <c r="BB79" s="114"/>
      <c r="BC79" s="114"/>
      <c r="BD79" s="114"/>
      <c r="BE79" s="114"/>
      <c r="BF79" s="115"/>
      <c r="BG79" s="113"/>
      <c r="BH79" s="114"/>
      <c r="BI79" s="114"/>
      <c r="BJ79" s="114"/>
      <c r="BK79" s="114"/>
      <c r="BL79" s="114"/>
      <c r="BM79" s="114"/>
      <c r="BN79" s="114"/>
      <c r="BO79" s="114"/>
      <c r="BP79" s="115"/>
      <c r="BQ79" s="113"/>
      <c r="BR79" s="114"/>
      <c r="BS79" s="114"/>
      <c r="BT79" s="114"/>
      <c r="BU79" s="114"/>
      <c r="BV79" s="114"/>
      <c r="BW79" s="114"/>
      <c r="BX79" s="114"/>
      <c r="BY79" s="114"/>
      <c r="BZ79" s="115"/>
      <c r="CA79" s="116">
        <f>SUM(AM79:BQ79)</f>
        <v>0</v>
      </c>
      <c r="CB79" s="116"/>
      <c r="CC79" s="116"/>
      <c r="CD79" s="116"/>
      <c r="CE79" s="116"/>
      <c r="CF79" s="116"/>
      <c r="CG79" s="116"/>
      <c r="CH79" s="116"/>
      <c r="CI79" s="116"/>
      <c r="CJ79" s="116"/>
      <c r="CK79" s="116">
        <f>AC79-CA79</f>
        <v>0</v>
      </c>
      <c r="CL79" s="116"/>
      <c r="CM79" s="116"/>
      <c r="CN79" s="116"/>
      <c r="CO79" s="116"/>
      <c r="CP79" s="116"/>
      <c r="CQ79" s="116"/>
      <c r="CR79" s="116"/>
      <c r="CS79" s="116"/>
      <c r="CT79" s="116"/>
    </row>
    <row r="80" spans="1:98" s="11" customFormat="1" ht="9.75" customHeight="1">
      <c r="A80" s="110" t="s">
        <v>452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1"/>
      <c r="V80" s="12" t="s">
        <v>385</v>
      </c>
      <c r="W80" s="112" t="s">
        <v>444</v>
      </c>
      <c r="X80" s="112"/>
      <c r="Y80" s="112"/>
      <c r="Z80" s="112" t="s">
        <v>453</v>
      </c>
      <c r="AA80" s="112"/>
      <c r="AB80" s="112"/>
      <c r="AC80" s="113">
        <f>SUM(AC81:AC84)</f>
        <v>2163901.1</v>
      </c>
      <c r="AD80" s="114"/>
      <c r="AE80" s="114"/>
      <c r="AF80" s="114"/>
      <c r="AG80" s="114"/>
      <c r="AH80" s="114"/>
      <c r="AI80" s="114"/>
      <c r="AJ80" s="114"/>
      <c r="AK80" s="114"/>
      <c r="AL80" s="115"/>
      <c r="AM80" s="113">
        <f>SUM(AM81:AM84)</f>
        <v>2160671.74</v>
      </c>
      <c r="AN80" s="114"/>
      <c r="AO80" s="114"/>
      <c r="AP80" s="114"/>
      <c r="AQ80" s="114"/>
      <c r="AR80" s="114"/>
      <c r="AS80" s="114"/>
      <c r="AT80" s="114"/>
      <c r="AU80" s="114"/>
      <c r="AV80" s="115"/>
      <c r="AW80" s="113">
        <f>SUM(AW81:AW84)</f>
        <v>0</v>
      </c>
      <c r="AX80" s="114"/>
      <c r="AY80" s="114"/>
      <c r="AZ80" s="114"/>
      <c r="BA80" s="114"/>
      <c r="BB80" s="114"/>
      <c r="BC80" s="114"/>
      <c r="BD80" s="114"/>
      <c r="BE80" s="114"/>
      <c r="BF80" s="115"/>
      <c r="BG80" s="113">
        <f>SUM(BG81:BG84)</f>
        <v>0</v>
      </c>
      <c r="BH80" s="114"/>
      <c r="BI80" s="114"/>
      <c r="BJ80" s="114"/>
      <c r="BK80" s="114"/>
      <c r="BL80" s="114"/>
      <c r="BM80" s="114"/>
      <c r="BN80" s="114"/>
      <c r="BO80" s="114"/>
      <c r="BP80" s="115"/>
      <c r="BQ80" s="113">
        <f>SUM(BQ81:BQ84)</f>
        <v>0</v>
      </c>
      <c r="BR80" s="114"/>
      <c r="BS80" s="114"/>
      <c r="BT80" s="114"/>
      <c r="BU80" s="114"/>
      <c r="BV80" s="114"/>
      <c r="BW80" s="114"/>
      <c r="BX80" s="114"/>
      <c r="BY80" s="114"/>
      <c r="BZ80" s="115"/>
      <c r="CA80" s="116">
        <f>SUM(CA81:CA84)</f>
        <v>2160671.74</v>
      </c>
      <c r="CB80" s="116"/>
      <c r="CC80" s="116"/>
      <c r="CD80" s="116"/>
      <c r="CE80" s="116"/>
      <c r="CF80" s="116"/>
      <c r="CG80" s="116"/>
      <c r="CH80" s="116"/>
      <c r="CI80" s="116"/>
      <c r="CJ80" s="116"/>
      <c r="CK80" s="116">
        <f>SUM(CK81:CK84)</f>
        <v>3229.3600000001024</v>
      </c>
      <c r="CL80" s="116"/>
      <c r="CM80" s="116"/>
      <c r="CN80" s="116"/>
      <c r="CO80" s="116"/>
      <c r="CP80" s="116"/>
      <c r="CQ80" s="116"/>
      <c r="CR80" s="116"/>
      <c r="CS80" s="116"/>
      <c r="CT80" s="116"/>
    </row>
    <row r="81" spans="1:98" s="11" customFormat="1" ht="19.5" customHeight="1">
      <c r="A81" s="110" t="s">
        <v>454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1"/>
      <c r="V81" s="12" t="s">
        <v>385</v>
      </c>
      <c r="W81" s="112" t="s">
        <v>455</v>
      </c>
      <c r="X81" s="112"/>
      <c r="Y81" s="112"/>
      <c r="Z81" s="112" t="s">
        <v>456</v>
      </c>
      <c r="AA81" s="112"/>
      <c r="AB81" s="112"/>
      <c r="AC81" s="116">
        <v>171310</v>
      </c>
      <c r="AD81" s="116"/>
      <c r="AE81" s="116"/>
      <c r="AF81" s="116"/>
      <c r="AG81" s="116"/>
      <c r="AH81" s="116"/>
      <c r="AI81" s="116"/>
      <c r="AJ81" s="116"/>
      <c r="AK81" s="116"/>
      <c r="AL81" s="116"/>
      <c r="AM81" s="116">
        <v>171310</v>
      </c>
      <c r="AN81" s="116"/>
      <c r="AO81" s="116"/>
      <c r="AP81" s="116"/>
      <c r="AQ81" s="116"/>
      <c r="AR81" s="116"/>
      <c r="AS81" s="116"/>
      <c r="AT81" s="116"/>
      <c r="AU81" s="116"/>
      <c r="AV81" s="116"/>
      <c r="AW81" s="113"/>
      <c r="AX81" s="114"/>
      <c r="AY81" s="114"/>
      <c r="AZ81" s="114"/>
      <c r="BA81" s="114"/>
      <c r="BB81" s="114"/>
      <c r="BC81" s="114"/>
      <c r="BD81" s="114"/>
      <c r="BE81" s="114"/>
      <c r="BF81" s="115"/>
      <c r="BG81" s="113"/>
      <c r="BH81" s="114"/>
      <c r="BI81" s="114"/>
      <c r="BJ81" s="114"/>
      <c r="BK81" s="114"/>
      <c r="BL81" s="114"/>
      <c r="BM81" s="114"/>
      <c r="BN81" s="114"/>
      <c r="BO81" s="114"/>
      <c r="BP81" s="115"/>
      <c r="BQ81" s="113"/>
      <c r="BR81" s="114"/>
      <c r="BS81" s="114"/>
      <c r="BT81" s="114"/>
      <c r="BU81" s="114"/>
      <c r="BV81" s="114"/>
      <c r="BW81" s="114"/>
      <c r="BX81" s="114"/>
      <c r="BY81" s="114"/>
      <c r="BZ81" s="115"/>
      <c r="CA81" s="116">
        <f>SUM(AM81:BQ81)</f>
        <v>171310</v>
      </c>
      <c r="CB81" s="116"/>
      <c r="CC81" s="116"/>
      <c r="CD81" s="116"/>
      <c r="CE81" s="116"/>
      <c r="CF81" s="116"/>
      <c r="CG81" s="116"/>
      <c r="CH81" s="116"/>
      <c r="CI81" s="116"/>
      <c r="CJ81" s="116"/>
      <c r="CK81" s="116">
        <f>AC81-CA81</f>
        <v>0</v>
      </c>
      <c r="CL81" s="116"/>
      <c r="CM81" s="116"/>
      <c r="CN81" s="116"/>
      <c r="CO81" s="116"/>
      <c r="CP81" s="116"/>
      <c r="CQ81" s="116"/>
      <c r="CR81" s="116"/>
      <c r="CS81" s="116"/>
      <c r="CT81" s="116"/>
    </row>
    <row r="82" spans="1:98" s="11" customFormat="1" ht="9.75" customHeight="1">
      <c r="A82" s="110" t="s">
        <v>457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1"/>
      <c r="V82" s="12" t="s">
        <v>385</v>
      </c>
      <c r="W82" s="112" t="s">
        <v>446</v>
      </c>
      <c r="X82" s="112"/>
      <c r="Y82" s="112"/>
      <c r="Z82" s="112" t="s">
        <v>458</v>
      </c>
      <c r="AA82" s="112"/>
      <c r="AB82" s="112"/>
      <c r="AC82" s="113"/>
      <c r="AD82" s="114"/>
      <c r="AE82" s="114"/>
      <c r="AF82" s="114"/>
      <c r="AG82" s="114"/>
      <c r="AH82" s="114"/>
      <c r="AI82" s="114"/>
      <c r="AJ82" s="114"/>
      <c r="AK82" s="114"/>
      <c r="AL82" s="115"/>
      <c r="AM82" s="113"/>
      <c r="AN82" s="114"/>
      <c r="AO82" s="114"/>
      <c r="AP82" s="114"/>
      <c r="AQ82" s="114"/>
      <c r="AR82" s="114"/>
      <c r="AS82" s="114"/>
      <c r="AT82" s="114"/>
      <c r="AU82" s="114"/>
      <c r="AV82" s="115"/>
      <c r="AW82" s="113"/>
      <c r="AX82" s="114"/>
      <c r="AY82" s="114"/>
      <c r="AZ82" s="114"/>
      <c r="BA82" s="114"/>
      <c r="BB82" s="114"/>
      <c r="BC82" s="114"/>
      <c r="BD82" s="114"/>
      <c r="BE82" s="114"/>
      <c r="BF82" s="115"/>
      <c r="BG82" s="113"/>
      <c r="BH82" s="114"/>
      <c r="BI82" s="114"/>
      <c r="BJ82" s="114"/>
      <c r="BK82" s="114"/>
      <c r="BL82" s="114"/>
      <c r="BM82" s="114"/>
      <c r="BN82" s="114"/>
      <c r="BO82" s="114"/>
      <c r="BP82" s="115"/>
      <c r="BQ82" s="113"/>
      <c r="BR82" s="114"/>
      <c r="BS82" s="114"/>
      <c r="BT82" s="114"/>
      <c r="BU82" s="114"/>
      <c r="BV82" s="114"/>
      <c r="BW82" s="114"/>
      <c r="BX82" s="114"/>
      <c r="BY82" s="114"/>
      <c r="BZ82" s="115"/>
      <c r="CA82" s="116">
        <f>SUM(AM82:BQ82)</f>
        <v>0</v>
      </c>
      <c r="CB82" s="116"/>
      <c r="CC82" s="116"/>
      <c r="CD82" s="116"/>
      <c r="CE82" s="116"/>
      <c r="CF82" s="116"/>
      <c r="CG82" s="116"/>
      <c r="CH82" s="116"/>
      <c r="CI82" s="116"/>
      <c r="CJ82" s="116"/>
      <c r="CK82" s="116">
        <f>AC82-CA82</f>
        <v>0</v>
      </c>
      <c r="CL82" s="116"/>
      <c r="CM82" s="116"/>
      <c r="CN82" s="116"/>
      <c r="CO82" s="116"/>
      <c r="CP82" s="116"/>
      <c r="CQ82" s="116"/>
      <c r="CR82" s="116"/>
      <c r="CS82" s="116"/>
      <c r="CT82" s="116"/>
    </row>
    <row r="83" spans="1:98" s="11" customFormat="1" ht="9.75" customHeight="1">
      <c r="A83" s="110" t="s">
        <v>459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1"/>
      <c r="V83" s="12" t="s">
        <v>385</v>
      </c>
      <c r="W83" s="112" t="s">
        <v>449</v>
      </c>
      <c r="X83" s="112"/>
      <c r="Y83" s="112"/>
      <c r="Z83" s="112" t="s">
        <v>460</v>
      </c>
      <c r="AA83" s="112"/>
      <c r="AB83" s="112"/>
      <c r="AC83" s="113"/>
      <c r="AD83" s="114"/>
      <c r="AE83" s="114"/>
      <c r="AF83" s="114"/>
      <c r="AG83" s="114"/>
      <c r="AH83" s="114"/>
      <c r="AI83" s="114"/>
      <c r="AJ83" s="114"/>
      <c r="AK83" s="114"/>
      <c r="AL83" s="115"/>
      <c r="AM83" s="113"/>
      <c r="AN83" s="114"/>
      <c r="AO83" s="114"/>
      <c r="AP83" s="114"/>
      <c r="AQ83" s="114"/>
      <c r="AR83" s="114"/>
      <c r="AS83" s="114"/>
      <c r="AT83" s="114"/>
      <c r="AU83" s="114"/>
      <c r="AV83" s="115"/>
      <c r="AW83" s="113"/>
      <c r="AX83" s="114"/>
      <c r="AY83" s="114"/>
      <c r="AZ83" s="114"/>
      <c r="BA83" s="114"/>
      <c r="BB83" s="114"/>
      <c r="BC83" s="114"/>
      <c r="BD83" s="114"/>
      <c r="BE83" s="114"/>
      <c r="BF83" s="115"/>
      <c r="BG83" s="113"/>
      <c r="BH83" s="114"/>
      <c r="BI83" s="114"/>
      <c r="BJ83" s="114"/>
      <c r="BK83" s="114"/>
      <c r="BL83" s="114"/>
      <c r="BM83" s="114"/>
      <c r="BN83" s="114"/>
      <c r="BO83" s="114"/>
      <c r="BP83" s="115"/>
      <c r="BQ83" s="113"/>
      <c r="BR83" s="114"/>
      <c r="BS83" s="114"/>
      <c r="BT83" s="114"/>
      <c r="BU83" s="114"/>
      <c r="BV83" s="114"/>
      <c r="BW83" s="114"/>
      <c r="BX83" s="114"/>
      <c r="BY83" s="114"/>
      <c r="BZ83" s="115"/>
      <c r="CA83" s="116">
        <f>SUM(AM83:BQ83)</f>
        <v>0</v>
      </c>
      <c r="CB83" s="116"/>
      <c r="CC83" s="116"/>
      <c r="CD83" s="116"/>
      <c r="CE83" s="116"/>
      <c r="CF83" s="116"/>
      <c r="CG83" s="116"/>
      <c r="CH83" s="116"/>
      <c r="CI83" s="116"/>
      <c r="CJ83" s="116"/>
      <c r="CK83" s="116">
        <f>AC83-CA83</f>
        <v>0</v>
      </c>
      <c r="CL83" s="116"/>
      <c r="CM83" s="116"/>
      <c r="CN83" s="116"/>
      <c r="CO83" s="116"/>
      <c r="CP83" s="116"/>
      <c r="CQ83" s="116"/>
      <c r="CR83" s="116"/>
      <c r="CS83" s="116"/>
      <c r="CT83" s="116"/>
    </row>
    <row r="84" spans="1:98" s="11" customFormat="1" ht="9.75" customHeight="1">
      <c r="A84" s="110" t="s">
        <v>461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1"/>
      <c r="V84" s="12" t="s">
        <v>385</v>
      </c>
      <c r="W84" s="112" t="s">
        <v>462</v>
      </c>
      <c r="X84" s="112"/>
      <c r="Y84" s="112"/>
      <c r="Z84" s="112" t="s">
        <v>463</v>
      </c>
      <c r="AA84" s="112"/>
      <c r="AB84" s="112"/>
      <c r="AC84" s="116">
        <v>1992591.1</v>
      </c>
      <c r="AD84" s="116"/>
      <c r="AE84" s="116"/>
      <c r="AF84" s="116"/>
      <c r="AG84" s="116"/>
      <c r="AH84" s="116"/>
      <c r="AI84" s="116"/>
      <c r="AJ84" s="116"/>
      <c r="AK84" s="116"/>
      <c r="AL84" s="116"/>
      <c r="AM84" s="116">
        <v>1989361.74</v>
      </c>
      <c r="AN84" s="116"/>
      <c r="AO84" s="116"/>
      <c r="AP84" s="116"/>
      <c r="AQ84" s="116"/>
      <c r="AR84" s="116"/>
      <c r="AS84" s="116"/>
      <c r="AT84" s="116"/>
      <c r="AU84" s="116"/>
      <c r="AV84" s="116"/>
      <c r="AW84" s="113"/>
      <c r="AX84" s="114"/>
      <c r="AY84" s="114"/>
      <c r="AZ84" s="114"/>
      <c r="BA84" s="114"/>
      <c r="BB84" s="114"/>
      <c r="BC84" s="114"/>
      <c r="BD84" s="114"/>
      <c r="BE84" s="114"/>
      <c r="BF84" s="115"/>
      <c r="BG84" s="113"/>
      <c r="BH84" s="114"/>
      <c r="BI84" s="114"/>
      <c r="BJ84" s="114"/>
      <c r="BK84" s="114"/>
      <c r="BL84" s="114"/>
      <c r="BM84" s="114"/>
      <c r="BN84" s="114"/>
      <c r="BO84" s="114"/>
      <c r="BP84" s="115"/>
      <c r="BQ84" s="113"/>
      <c r="BR84" s="114"/>
      <c r="BS84" s="114"/>
      <c r="BT84" s="114"/>
      <c r="BU84" s="114"/>
      <c r="BV84" s="114"/>
      <c r="BW84" s="114"/>
      <c r="BX84" s="114"/>
      <c r="BY84" s="114"/>
      <c r="BZ84" s="115"/>
      <c r="CA84" s="116">
        <f>SUM(AM84:BQ84)</f>
        <v>1989361.74</v>
      </c>
      <c r="CB84" s="116"/>
      <c r="CC84" s="116"/>
      <c r="CD84" s="116"/>
      <c r="CE84" s="116"/>
      <c r="CF84" s="116"/>
      <c r="CG84" s="116"/>
      <c r="CH84" s="116"/>
      <c r="CI84" s="116"/>
      <c r="CJ84" s="116"/>
      <c r="CK84" s="116">
        <f>AC84-CA84</f>
        <v>3229.3600000001024</v>
      </c>
      <c r="CL84" s="116"/>
      <c r="CM84" s="116"/>
      <c r="CN84" s="116"/>
      <c r="CO84" s="116"/>
      <c r="CP84" s="116"/>
      <c r="CQ84" s="116"/>
      <c r="CR84" s="116"/>
      <c r="CS84" s="116"/>
      <c r="CT84" s="116"/>
    </row>
    <row r="85" spans="1:98" s="11" customFormat="1" ht="9.75" customHeight="1">
      <c r="A85" s="110" t="s">
        <v>464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1"/>
      <c r="V85" s="12" t="s">
        <v>385</v>
      </c>
      <c r="W85" s="112" t="s">
        <v>465</v>
      </c>
      <c r="X85" s="112"/>
      <c r="Y85" s="112"/>
      <c r="Z85" s="112" t="s">
        <v>466</v>
      </c>
      <c r="AA85" s="112"/>
      <c r="AB85" s="112"/>
      <c r="AC85" s="113">
        <f>SUM(AC86:AC88)</f>
        <v>0</v>
      </c>
      <c r="AD85" s="114"/>
      <c r="AE85" s="114"/>
      <c r="AF85" s="114"/>
      <c r="AG85" s="114"/>
      <c r="AH85" s="114"/>
      <c r="AI85" s="114"/>
      <c r="AJ85" s="114"/>
      <c r="AK85" s="114"/>
      <c r="AL85" s="115"/>
      <c r="AM85" s="113">
        <f>SUM(AM86:AM88)</f>
        <v>0</v>
      </c>
      <c r="AN85" s="114"/>
      <c r="AO85" s="114"/>
      <c r="AP85" s="114"/>
      <c r="AQ85" s="114"/>
      <c r="AR85" s="114"/>
      <c r="AS85" s="114"/>
      <c r="AT85" s="114"/>
      <c r="AU85" s="114"/>
      <c r="AV85" s="115"/>
      <c r="AW85" s="113">
        <f>SUM(AW86:AW88)</f>
        <v>0</v>
      </c>
      <c r="AX85" s="114"/>
      <c r="AY85" s="114"/>
      <c r="AZ85" s="114"/>
      <c r="BA85" s="114"/>
      <c r="BB85" s="114"/>
      <c r="BC85" s="114"/>
      <c r="BD85" s="114"/>
      <c r="BE85" s="114"/>
      <c r="BF85" s="115"/>
      <c r="BG85" s="113">
        <f>SUM(BG86:BG88)</f>
        <v>0</v>
      </c>
      <c r="BH85" s="114"/>
      <c r="BI85" s="114"/>
      <c r="BJ85" s="114"/>
      <c r="BK85" s="114"/>
      <c r="BL85" s="114"/>
      <c r="BM85" s="114"/>
      <c r="BN85" s="114"/>
      <c r="BO85" s="114"/>
      <c r="BP85" s="115"/>
      <c r="BQ85" s="113">
        <f>SUM(BQ86:BQ88)</f>
        <v>0</v>
      </c>
      <c r="BR85" s="114"/>
      <c r="BS85" s="114"/>
      <c r="BT85" s="114"/>
      <c r="BU85" s="114"/>
      <c r="BV85" s="114"/>
      <c r="BW85" s="114"/>
      <c r="BX85" s="114"/>
      <c r="BY85" s="114"/>
      <c r="BZ85" s="115"/>
      <c r="CA85" s="116">
        <f>SUM(CA86:CA88)</f>
        <v>0</v>
      </c>
      <c r="CB85" s="116"/>
      <c r="CC85" s="116"/>
      <c r="CD85" s="116"/>
      <c r="CE85" s="116"/>
      <c r="CF85" s="116"/>
      <c r="CG85" s="116"/>
      <c r="CH85" s="116"/>
      <c r="CI85" s="116"/>
      <c r="CJ85" s="116"/>
      <c r="CK85" s="116">
        <f>SUM(CK86:CK88)</f>
        <v>0</v>
      </c>
      <c r="CL85" s="116"/>
      <c r="CM85" s="116"/>
      <c r="CN85" s="116"/>
      <c r="CO85" s="116"/>
      <c r="CP85" s="116"/>
      <c r="CQ85" s="116"/>
      <c r="CR85" s="116"/>
      <c r="CS85" s="116"/>
      <c r="CT85" s="116"/>
    </row>
    <row r="86" spans="1:98" s="11" customFormat="1" ht="19.5" customHeight="1">
      <c r="A86" s="110" t="s">
        <v>467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1"/>
      <c r="V86" s="12" t="s">
        <v>385</v>
      </c>
      <c r="W86" s="112" t="s">
        <v>468</v>
      </c>
      <c r="X86" s="112"/>
      <c r="Y86" s="112"/>
      <c r="Z86" s="112" t="s">
        <v>469</v>
      </c>
      <c r="AA86" s="112"/>
      <c r="AB86" s="112"/>
      <c r="AC86" s="113"/>
      <c r="AD86" s="114"/>
      <c r="AE86" s="114"/>
      <c r="AF86" s="114"/>
      <c r="AG86" s="114"/>
      <c r="AH86" s="114"/>
      <c r="AI86" s="114"/>
      <c r="AJ86" s="114"/>
      <c r="AK86" s="114"/>
      <c r="AL86" s="115"/>
      <c r="AM86" s="113"/>
      <c r="AN86" s="114"/>
      <c r="AO86" s="114"/>
      <c r="AP86" s="114"/>
      <c r="AQ86" s="114"/>
      <c r="AR86" s="114"/>
      <c r="AS86" s="114"/>
      <c r="AT86" s="114"/>
      <c r="AU86" s="114"/>
      <c r="AV86" s="115"/>
      <c r="AW86" s="113"/>
      <c r="AX86" s="114"/>
      <c r="AY86" s="114"/>
      <c r="AZ86" s="114"/>
      <c r="BA86" s="114"/>
      <c r="BB86" s="114"/>
      <c r="BC86" s="114"/>
      <c r="BD86" s="114"/>
      <c r="BE86" s="114"/>
      <c r="BF86" s="115"/>
      <c r="BG86" s="113"/>
      <c r="BH86" s="114"/>
      <c r="BI86" s="114"/>
      <c r="BJ86" s="114"/>
      <c r="BK86" s="114"/>
      <c r="BL86" s="114"/>
      <c r="BM86" s="114"/>
      <c r="BN86" s="114"/>
      <c r="BO86" s="114"/>
      <c r="BP86" s="115"/>
      <c r="BQ86" s="113"/>
      <c r="BR86" s="114"/>
      <c r="BS86" s="114"/>
      <c r="BT86" s="114"/>
      <c r="BU86" s="114"/>
      <c r="BV86" s="114"/>
      <c r="BW86" s="114"/>
      <c r="BX86" s="114"/>
      <c r="BY86" s="114"/>
      <c r="BZ86" s="115"/>
      <c r="CA86" s="116">
        <f>SUM(AM86:BQ86)</f>
        <v>0</v>
      </c>
      <c r="CB86" s="116"/>
      <c r="CC86" s="116"/>
      <c r="CD86" s="116"/>
      <c r="CE86" s="116"/>
      <c r="CF86" s="116"/>
      <c r="CG86" s="116"/>
      <c r="CH86" s="116"/>
      <c r="CI86" s="116"/>
      <c r="CJ86" s="116"/>
      <c r="CK86" s="116">
        <f>AC86-CA86</f>
        <v>0</v>
      </c>
      <c r="CL86" s="116"/>
      <c r="CM86" s="116"/>
      <c r="CN86" s="116"/>
      <c r="CO86" s="116"/>
      <c r="CP86" s="116"/>
      <c r="CQ86" s="116"/>
      <c r="CR86" s="116"/>
      <c r="CS86" s="116"/>
      <c r="CT86" s="116"/>
    </row>
    <row r="87" spans="1:98" s="11" customFormat="1" ht="9.75" customHeight="1">
      <c r="A87" s="110" t="s">
        <v>470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1"/>
      <c r="V87" s="12" t="s">
        <v>385</v>
      </c>
      <c r="W87" s="112" t="s">
        <v>471</v>
      </c>
      <c r="X87" s="112"/>
      <c r="Y87" s="112"/>
      <c r="Z87" s="112" t="s">
        <v>472</v>
      </c>
      <c r="AA87" s="112"/>
      <c r="AB87" s="112"/>
      <c r="AC87" s="113"/>
      <c r="AD87" s="114"/>
      <c r="AE87" s="114"/>
      <c r="AF87" s="114"/>
      <c r="AG87" s="114"/>
      <c r="AH87" s="114"/>
      <c r="AI87" s="114"/>
      <c r="AJ87" s="114"/>
      <c r="AK87" s="114"/>
      <c r="AL87" s="115"/>
      <c r="AM87" s="113"/>
      <c r="AN87" s="114"/>
      <c r="AO87" s="114"/>
      <c r="AP87" s="114"/>
      <c r="AQ87" s="114"/>
      <c r="AR87" s="114"/>
      <c r="AS87" s="114"/>
      <c r="AT87" s="114"/>
      <c r="AU87" s="114"/>
      <c r="AV87" s="115"/>
      <c r="AW87" s="113"/>
      <c r="AX87" s="114"/>
      <c r="AY87" s="114"/>
      <c r="AZ87" s="114"/>
      <c r="BA87" s="114"/>
      <c r="BB87" s="114"/>
      <c r="BC87" s="114"/>
      <c r="BD87" s="114"/>
      <c r="BE87" s="114"/>
      <c r="BF87" s="115"/>
      <c r="BG87" s="113"/>
      <c r="BH87" s="114"/>
      <c r="BI87" s="114"/>
      <c r="BJ87" s="114"/>
      <c r="BK87" s="114"/>
      <c r="BL87" s="114"/>
      <c r="BM87" s="114"/>
      <c r="BN87" s="114"/>
      <c r="BO87" s="114"/>
      <c r="BP87" s="115"/>
      <c r="BQ87" s="113"/>
      <c r="BR87" s="114"/>
      <c r="BS87" s="114"/>
      <c r="BT87" s="114"/>
      <c r="BU87" s="114"/>
      <c r="BV87" s="114"/>
      <c r="BW87" s="114"/>
      <c r="BX87" s="114"/>
      <c r="BY87" s="114"/>
      <c r="BZ87" s="115"/>
      <c r="CA87" s="116">
        <f>SUM(AM87:BQ87)</f>
        <v>0</v>
      </c>
      <c r="CB87" s="116"/>
      <c r="CC87" s="116"/>
      <c r="CD87" s="116"/>
      <c r="CE87" s="116"/>
      <c r="CF87" s="116"/>
      <c r="CG87" s="116"/>
      <c r="CH87" s="116"/>
      <c r="CI87" s="116"/>
      <c r="CJ87" s="116"/>
      <c r="CK87" s="116">
        <f>AC87-CA87</f>
        <v>0</v>
      </c>
      <c r="CL87" s="116"/>
      <c r="CM87" s="116"/>
      <c r="CN87" s="116"/>
      <c r="CO87" s="116"/>
      <c r="CP87" s="116"/>
      <c r="CQ87" s="116"/>
      <c r="CR87" s="116"/>
      <c r="CS87" s="116"/>
      <c r="CT87" s="116"/>
    </row>
    <row r="88" spans="1:98" s="11" customFormat="1" ht="9.75" customHeight="1">
      <c r="A88" s="110" t="s">
        <v>473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1"/>
      <c r="V88" s="12" t="s">
        <v>385</v>
      </c>
      <c r="W88" s="112" t="s">
        <v>474</v>
      </c>
      <c r="X88" s="112"/>
      <c r="Y88" s="112"/>
      <c r="Z88" s="112" t="s">
        <v>475</v>
      </c>
      <c r="AA88" s="112"/>
      <c r="AB88" s="112"/>
      <c r="AC88" s="113"/>
      <c r="AD88" s="114"/>
      <c r="AE88" s="114"/>
      <c r="AF88" s="114"/>
      <c r="AG88" s="114"/>
      <c r="AH88" s="114"/>
      <c r="AI88" s="114"/>
      <c r="AJ88" s="114"/>
      <c r="AK88" s="114"/>
      <c r="AL88" s="115"/>
      <c r="AM88" s="113"/>
      <c r="AN88" s="114"/>
      <c r="AO88" s="114"/>
      <c r="AP88" s="114"/>
      <c r="AQ88" s="114"/>
      <c r="AR88" s="114"/>
      <c r="AS88" s="114"/>
      <c r="AT88" s="114"/>
      <c r="AU88" s="114"/>
      <c r="AV88" s="115"/>
      <c r="AW88" s="113"/>
      <c r="AX88" s="114"/>
      <c r="AY88" s="114"/>
      <c r="AZ88" s="114"/>
      <c r="BA88" s="114"/>
      <c r="BB88" s="114"/>
      <c r="BC88" s="114"/>
      <c r="BD88" s="114"/>
      <c r="BE88" s="114"/>
      <c r="BF88" s="115"/>
      <c r="BG88" s="113"/>
      <c r="BH88" s="114"/>
      <c r="BI88" s="114"/>
      <c r="BJ88" s="114"/>
      <c r="BK88" s="114"/>
      <c r="BL88" s="114"/>
      <c r="BM88" s="114"/>
      <c r="BN88" s="114"/>
      <c r="BO88" s="114"/>
      <c r="BP88" s="115"/>
      <c r="BQ88" s="113"/>
      <c r="BR88" s="114"/>
      <c r="BS88" s="114"/>
      <c r="BT88" s="114"/>
      <c r="BU88" s="114"/>
      <c r="BV88" s="114"/>
      <c r="BW88" s="114"/>
      <c r="BX88" s="114"/>
      <c r="BY88" s="114"/>
      <c r="BZ88" s="115"/>
      <c r="CA88" s="116">
        <f>SUM(AM88:BQ88)</f>
        <v>0</v>
      </c>
      <c r="CB88" s="116"/>
      <c r="CC88" s="116"/>
      <c r="CD88" s="116"/>
      <c r="CE88" s="116"/>
      <c r="CF88" s="116"/>
      <c r="CG88" s="116"/>
      <c r="CH88" s="116"/>
      <c r="CI88" s="116"/>
      <c r="CJ88" s="116"/>
      <c r="CK88" s="116">
        <f>AC88-CA88</f>
        <v>0</v>
      </c>
      <c r="CL88" s="116"/>
      <c r="CM88" s="116"/>
      <c r="CN88" s="116"/>
      <c r="CO88" s="116"/>
      <c r="CP88" s="116"/>
      <c r="CQ88" s="116"/>
      <c r="CR88" s="116"/>
      <c r="CS88" s="116"/>
      <c r="CT88" s="116"/>
    </row>
    <row r="89" spans="1:98" s="11" customFormat="1" ht="9.75" customHeight="1">
      <c r="A89" s="110" t="s">
        <v>476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1"/>
      <c r="V89" s="12" t="s">
        <v>385</v>
      </c>
      <c r="W89" s="112" t="s">
        <v>477</v>
      </c>
      <c r="X89" s="112"/>
      <c r="Y89" s="112"/>
      <c r="Z89" s="112" t="s">
        <v>349</v>
      </c>
      <c r="AA89" s="112"/>
      <c r="AB89" s="112"/>
      <c r="AC89" s="113">
        <f>AC22-AC49</f>
        <v>-10003.840000000317</v>
      </c>
      <c r="AD89" s="114"/>
      <c r="AE89" s="114"/>
      <c r="AF89" s="114"/>
      <c r="AG89" s="114"/>
      <c r="AH89" s="114"/>
      <c r="AI89" s="114"/>
      <c r="AJ89" s="114"/>
      <c r="AK89" s="114"/>
      <c r="AL89" s="115"/>
      <c r="AM89" s="113">
        <f>AM22-AM49</f>
        <v>-6774.480000000447</v>
      </c>
      <c r="AN89" s="114"/>
      <c r="AO89" s="114"/>
      <c r="AP89" s="114"/>
      <c r="AQ89" s="114"/>
      <c r="AR89" s="114"/>
      <c r="AS89" s="114"/>
      <c r="AT89" s="114"/>
      <c r="AU89" s="114"/>
      <c r="AV89" s="115"/>
      <c r="AW89" s="113">
        <f>AW22-AW49</f>
        <v>0</v>
      </c>
      <c r="AX89" s="114"/>
      <c r="AY89" s="114"/>
      <c r="AZ89" s="114"/>
      <c r="BA89" s="114"/>
      <c r="BB89" s="114"/>
      <c r="BC89" s="114"/>
      <c r="BD89" s="114"/>
      <c r="BE89" s="114"/>
      <c r="BF89" s="115"/>
      <c r="BG89" s="113">
        <f>BG22-BG49</f>
        <v>0</v>
      </c>
      <c r="BH89" s="114"/>
      <c r="BI89" s="114"/>
      <c r="BJ89" s="114"/>
      <c r="BK89" s="114"/>
      <c r="BL89" s="114"/>
      <c r="BM89" s="114"/>
      <c r="BN89" s="114"/>
      <c r="BO89" s="114"/>
      <c r="BP89" s="115"/>
      <c r="BQ89" s="113">
        <f>BQ22-BQ49</f>
        <v>0</v>
      </c>
      <c r="BR89" s="114"/>
      <c r="BS89" s="114"/>
      <c r="BT89" s="114"/>
      <c r="BU89" s="114"/>
      <c r="BV89" s="114"/>
      <c r="BW89" s="114"/>
      <c r="BX89" s="114"/>
      <c r="BY89" s="114"/>
      <c r="BZ89" s="115"/>
      <c r="CA89" s="116">
        <f>CA22-CA49</f>
        <v>-6774.480000000447</v>
      </c>
      <c r="CB89" s="116"/>
      <c r="CC89" s="116"/>
      <c r="CD89" s="116"/>
      <c r="CE89" s="116"/>
      <c r="CF89" s="116"/>
      <c r="CG89" s="116"/>
      <c r="CH89" s="116"/>
      <c r="CI89" s="116"/>
      <c r="CJ89" s="116"/>
      <c r="CK89" s="116" t="s">
        <v>349</v>
      </c>
      <c r="CL89" s="116"/>
      <c r="CM89" s="116"/>
      <c r="CN89" s="116"/>
      <c r="CO89" s="116"/>
      <c r="CP89" s="116"/>
      <c r="CQ89" s="116"/>
      <c r="CR89" s="116"/>
      <c r="CS89" s="116"/>
      <c r="CT89" s="116"/>
    </row>
    <row r="90" spans="29:98" ht="12.75">
      <c r="AC90" s="9" t="s">
        <v>478</v>
      </c>
      <c r="CT90" s="5" t="s">
        <v>479</v>
      </c>
    </row>
    <row r="91" spans="1:98" s="7" customFormat="1" ht="12.75" customHeight="1">
      <c r="A91" s="105" t="s">
        <v>45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3"/>
      <c r="W91" s="107" t="s">
        <v>44</v>
      </c>
      <c r="X91" s="106"/>
      <c r="Y91" s="106"/>
      <c r="Z91" s="107" t="s">
        <v>43</v>
      </c>
      <c r="AA91" s="107"/>
      <c r="AB91" s="107"/>
      <c r="AC91" s="107" t="s">
        <v>41</v>
      </c>
      <c r="AD91" s="107"/>
      <c r="AE91" s="107"/>
      <c r="AF91" s="107"/>
      <c r="AG91" s="107"/>
      <c r="AH91" s="107"/>
      <c r="AI91" s="107"/>
      <c r="AJ91" s="107"/>
      <c r="AK91" s="107"/>
      <c r="AL91" s="107"/>
      <c r="AM91" s="106" t="s">
        <v>40</v>
      </c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7" t="s">
        <v>42</v>
      </c>
      <c r="CL91" s="107"/>
      <c r="CM91" s="107"/>
      <c r="CN91" s="107"/>
      <c r="CO91" s="107"/>
      <c r="CP91" s="107"/>
      <c r="CQ91" s="107"/>
      <c r="CR91" s="107"/>
      <c r="CS91" s="107"/>
      <c r="CT91" s="108"/>
    </row>
    <row r="92" spans="1:98" s="7" customFormat="1" ht="11.25" customHeight="1">
      <c r="A92" s="105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3"/>
      <c r="W92" s="106"/>
      <c r="X92" s="106"/>
      <c r="Y92" s="106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7"/>
      <c r="CL92" s="107"/>
      <c r="CM92" s="107"/>
      <c r="CN92" s="107"/>
      <c r="CO92" s="107"/>
      <c r="CP92" s="107"/>
      <c r="CQ92" s="107"/>
      <c r="CR92" s="107"/>
      <c r="CS92" s="107"/>
      <c r="CT92" s="108"/>
    </row>
    <row r="93" spans="1:98" s="7" customFormat="1" ht="23.25" customHeight="1">
      <c r="A93" s="105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3"/>
      <c r="W93" s="106"/>
      <c r="X93" s="106"/>
      <c r="Y93" s="106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 t="s">
        <v>36</v>
      </c>
      <c r="AN93" s="106"/>
      <c r="AO93" s="106"/>
      <c r="AP93" s="106"/>
      <c r="AQ93" s="106"/>
      <c r="AR93" s="106"/>
      <c r="AS93" s="106"/>
      <c r="AT93" s="106"/>
      <c r="AU93" s="106"/>
      <c r="AV93" s="106"/>
      <c r="AW93" s="107" t="s">
        <v>35</v>
      </c>
      <c r="AX93" s="107"/>
      <c r="AY93" s="107"/>
      <c r="AZ93" s="107"/>
      <c r="BA93" s="107"/>
      <c r="BB93" s="107"/>
      <c r="BC93" s="107"/>
      <c r="BD93" s="107"/>
      <c r="BE93" s="107"/>
      <c r="BF93" s="107"/>
      <c r="BG93" s="107" t="s">
        <v>37</v>
      </c>
      <c r="BH93" s="106"/>
      <c r="BI93" s="106"/>
      <c r="BJ93" s="106"/>
      <c r="BK93" s="106"/>
      <c r="BL93" s="106"/>
      <c r="BM93" s="106"/>
      <c r="BN93" s="106"/>
      <c r="BO93" s="106"/>
      <c r="BP93" s="106"/>
      <c r="BQ93" s="107" t="s">
        <v>38</v>
      </c>
      <c r="BR93" s="106"/>
      <c r="BS93" s="106"/>
      <c r="BT93" s="106"/>
      <c r="BU93" s="106"/>
      <c r="BV93" s="106"/>
      <c r="BW93" s="106"/>
      <c r="BX93" s="106"/>
      <c r="BY93" s="106"/>
      <c r="BZ93" s="106"/>
      <c r="CA93" s="106" t="s">
        <v>39</v>
      </c>
      <c r="CB93" s="106"/>
      <c r="CC93" s="106"/>
      <c r="CD93" s="106"/>
      <c r="CE93" s="106"/>
      <c r="CF93" s="106"/>
      <c r="CG93" s="106"/>
      <c r="CH93" s="106"/>
      <c r="CI93" s="106"/>
      <c r="CJ93" s="106"/>
      <c r="CK93" s="107"/>
      <c r="CL93" s="107"/>
      <c r="CM93" s="107"/>
      <c r="CN93" s="107"/>
      <c r="CO93" s="107"/>
      <c r="CP93" s="107"/>
      <c r="CQ93" s="107"/>
      <c r="CR93" s="107"/>
      <c r="CS93" s="107"/>
      <c r="CT93" s="108"/>
    </row>
    <row r="94" spans="1:98" s="7" customFormat="1" ht="11.25">
      <c r="A94" s="105">
        <v>1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3"/>
      <c r="W94" s="106">
        <v>2</v>
      </c>
      <c r="X94" s="106"/>
      <c r="Y94" s="106"/>
      <c r="Z94" s="106">
        <v>3</v>
      </c>
      <c r="AA94" s="106"/>
      <c r="AB94" s="106"/>
      <c r="AC94" s="106">
        <v>4</v>
      </c>
      <c r="AD94" s="106"/>
      <c r="AE94" s="106"/>
      <c r="AF94" s="106"/>
      <c r="AG94" s="106"/>
      <c r="AH94" s="106"/>
      <c r="AI94" s="106"/>
      <c r="AJ94" s="106"/>
      <c r="AK94" s="106"/>
      <c r="AL94" s="106"/>
      <c r="AM94" s="106">
        <v>5</v>
      </c>
      <c r="AN94" s="106"/>
      <c r="AO94" s="106"/>
      <c r="AP94" s="106"/>
      <c r="AQ94" s="106"/>
      <c r="AR94" s="106"/>
      <c r="AS94" s="106"/>
      <c r="AT94" s="106"/>
      <c r="AU94" s="106"/>
      <c r="AV94" s="106"/>
      <c r="AW94" s="106">
        <v>6</v>
      </c>
      <c r="AX94" s="106"/>
      <c r="AY94" s="106"/>
      <c r="AZ94" s="106"/>
      <c r="BA94" s="106"/>
      <c r="BB94" s="106"/>
      <c r="BC94" s="106"/>
      <c r="BD94" s="106"/>
      <c r="BE94" s="106"/>
      <c r="BF94" s="106"/>
      <c r="BG94" s="106">
        <v>7</v>
      </c>
      <c r="BH94" s="106"/>
      <c r="BI94" s="106"/>
      <c r="BJ94" s="106"/>
      <c r="BK94" s="106"/>
      <c r="BL94" s="106"/>
      <c r="BM94" s="106"/>
      <c r="BN94" s="106"/>
      <c r="BO94" s="106"/>
      <c r="BP94" s="106"/>
      <c r="BQ94" s="106">
        <v>8</v>
      </c>
      <c r="BR94" s="106"/>
      <c r="BS94" s="106"/>
      <c r="BT94" s="106"/>
      <c r="BU94" s="106"/>
      <c r="BV94" s="106"/>
      <c r="BW94" s="106"/>
      <c r="BX94" s="106"/>
      <c r="BY94" s="106"/>
      <c r="BZ94" s="106"/>
      <c r="CA94" s="106">
        <v>9</v>
      </c>
      <c r="CB94" s="106"/>
      <c r="CC94" s="106"/>
      <c r="CD94" s="106"/>
      <c r="CE94" s="106"/>
      <c r="CF94" s="106"/>
      <c r="CG94" s="106"/>
      <c r="CH94" s="106"/>
      <c r="CI94" s="106"/>
      <c r="CJ94" s="106"/>
      <c r="CK94" s="106">
        <v>10</v>
      </c>
      <c r="CL94" s="106"/>
      <c r="CM94" s="106"/>
      <c r="CN94" s="106"/>
      <c r="CO94" s="106"/>
      <c r="CP94" s="106"/>
      <c r="CQ94" s="106"/>
      <c r="CR94" s="106"/>
      <c r="CS94" s="106"/>
      <c r="CT94" s="109"/>
    </row>
    <row r="95" spans="1:98" s="7" customFormat="1" ht="11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</row>
    <row r="96" spans="1:98" s="11" customFormat="1" ht="19.5" customHeight="1">
      <c r="A96" s="110" t="s">
        <v>480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1"/>
      <c r="V96" s="12" t="s">
        <v>481</v>
      </c>
      <c r="W96" s="112" t="s">
        <v>466</v>
      </c>
      <c r="X96" s="112"/>
      <c r="Y96" s="112"/>
      <c r="Z96" s="112"/>
      <c r="AA96" s="112"/>
      <c r="AB96" s="112"/>
      <c r="AC96" s="113">
        <f>AC97+AC103+AC107+AC110+AC119+AC122</f>
        <v>10003.84</v>
      </c>
      <c r="AD96" s="114"/>
      <c r="AE96" s="114"/>
      <c r="AF96" s="114"/>
      <c r="AG96" s="114"/>
      <c r="AH96" s="114"/>
      <c r="AI96" s="114"/>
      <c r="AJ96" s="114"/>
      <c r="AK96" s="114"/>
      <c r="AL96" s="115"/>
      <c r="AM96" s="113">
        <f>AM97+AM103+AM107+AM110+AM119+AM122</f>
        <v>6774.479999999981</v>
      </c>
      <c r="AN96" s="114"/>
      <c r="AO96" s="114"/>
      <c r="AP96" s="114"/>
      <c r="AQ96" s="114"/>
      <c r="AR96" s="114"/>
      <c r="AS96" s="114"/>
      <c r="AT96" s="114"/>
      <c r="AU96" s="114"/>
      <c r="AV96" s="115"/>
      <c r="AW96" s="113">
        <f>AW97+AW103+AW107+AW110+AW119+AW122</f>
        <v>0</v>
      </c>
      <c r="AX96" s="114"/>
      <c r="AY96" s="114"/>
      <c r="AZ96" s="114"/>
      <c r="BA96" s="114"/>
      <c r="BB96" s="114"/>
      <c r="BC96" s="114"/>
      <c r="BD96" s="114"/>
      <c r="BE96" s="114"/>
      <c r="BF96" s="115"/>
      <c r="BG96" s="113">
        <f>BG97+BG103+BG107+BG110+BG119+BG122</f>
        <v>0</v>
      </c>
      <c r="BH96" s="114"/>
      <c r="BI96" s="114"/>
      <c r="BJ96" s="114"/>
      <c r="BK96" s="114"/>
      <c r="BL96" s="114"/>
      <c r="BM96" s="114"/>
      <c r="BN96" s="114"/>
      <c r="BO96" s="114"/>
      <c r="BP96" s="115"/>
      <c r="BQ96" s="113">
        <f>BQ97+BQ103+BQ107+BQ110+BQ119+BQ122</f>
        <v>0</v>
      </c>
      <c r="BR96" s="114"/>
      <c r="BS96" s="114"/>
      <c r="BT96" s="114"/>
      <c r="BU96" s="114"/>
      <c r="BV96" s="114"/>
      <c r="BW96" s="114"/>
      <c r="BX96" s="114"/>
      <c r="BY96" s="114"/>
      <c r="BZ96" s="115"/>
      <c r="CA96" s="116">
        <f>CA97+CA103+CA107+CA110+CA119+CA122</f>
        <v>6774.479999999981</v>
      </c>
      <c r="CB96" s="116"/>
      <c r="CC96" s="116"/>
      <c r="CD96" s="116"/>
      <c r="CE96" s="116"/>
      <c r="CF96" s="116"/>
      <c r="CG96" s="116"/>
      <c r="CH96" s="116"/>
      <c r="CI96" s="116"/>
      <c r="CJ96" s="116"/>
      <c r="CK96" s="116">
        <f>CK97+CK103+CK107+CK110+CK119+CK122</f>
        <v>3229.3600000000188</v>
      </c>
      <c r="CL96" s="116"/>
      <c r="CM96" s="116"/>
      <c r="CN96" s="116"/>
      <c r="CO96" s="116"/>
      <c r="CP96" s="116"/>
      <c r="CQ96" s="116"/>
      <c r="CR96" s="116"/>
      <c r="CS96" s="116"/>
      <c r="CT96" s="116"/>
    </row>
    <row r="97" spans="1:98" s="11" customFormat="1" ht="19.5" customHeight="1">
      <c r="A97" s="110" t="s">
        <v>482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1"/>
      <c r="V97" s="12" t="s">
        <v>481</v>
      </c>
      <c r="W97" s="112" t="s">
        <v>469</v>
      </c>
      <c r="X97" s="112"/>
      <c r="Y97" s="112"/>
      <c r="Z97" s="112"/>
      <c r="AA97" s="112"/>
      <c r="AB97" s="112"/>
      <c r="AC97" s="113">
        <f>SUM(AC98:AC102)</f>
        <v>0</v>
      </c>
      <c r="AD97" s="114"/>
      <c r="AE97" s="114"/>
      <c r="AF97" s="114"/>
      <c r="AG97" s="114"/>
      <c r="AH97" s="114"/>
      <c r="AI97" s="114"/>
      <c r="AJ97" s="114"/>
      <c r="AK97" s="114"/>
      <c r="AL97" s="115"/>
      <c r="AM97" s="113">
        <f>SUM(AM98:AM102)</f>
        <v>0</v>
      </c>
      <c r="AN97" s="114"/>
      <c r="AO97" s="114"/>
      <c r="AP97" s="114"/>
      <c r="AQ97" s="114"/>
      <c r="AR97" s="114"/>
      <c r="AS97" s="114"/>
      <c r="AT97" s="114"/>
      <c r="AU97" s="114"/>
      <c r="AV97" s="115"/>
      <c r="AW97" s="113">
        <f>SUM(AW98:AW102)</f>
        <v>0</v>
      </c>
      <c r="AX97" s="114"/>
      <c r="AY97" s="114"/>
      <c r="AZ97" s="114"/>
      <c r="BA97" s="114"/>
      <c r="BB97" s="114"/>
      <c r="BC97" s="114"/>
      <c r="BD97" s="114"/>
      <c r="BE97" s="114"/>
      <c r="BF97" s="115"/>
      <c r="BG97" s="113">
        <f>SUM(BG98:BG102)</f>
        <v>0</v>
      </c>
      <c r="BH97" s="114"/>
      <c r="BI97" s="114"/>
      <c r="BJ97" s="114"/>
      <c r="BK97" s="114"/>
      <c r="BL97" s="114"/>
      <c r="BM97" s="114"/>
      <c r="BN97" s="114"/>
      <c r="BO97" s="114"/>
      <c r="BP97" s="115"/>
      <c r="BQ97" s="113">
        <f>SUM(BQ98:BQ102)</f>
        <v>0</v>
      </c>
      <c r="BR97" s="114"/>
      <c r="BS97" s="114"/>
      <c r="BT97" s="114"/>
      <c r="BU97" s="114"/>
      <c r="BV97" s="114"/>
      <c r="BW97" s="114"/>
      <c r="BX97" s="114"/>
      <c r="BY97" s="114"/>
      <c r="BZ97" s="115"/>
      <c r="CA97" s="116">
        <f>SUM(CA98:CA102)</f>
        <v>0</v>
      </c>
      <c r="CB97" s="116"/>
      <c r="CC97" s="116"/>
      <c r="CD97" s="116"/>
      <c r="CE97" s="116"/>
      <c r="CF97" s="116"/>
      <c r="CG97" s="116"/>
      <c r="CH97" s="116"/>
      <c r="CI97" s="116"/>
      <c r="CJ97" s="116"/>
      <c r="CK97" s="116">
        <f aca="true" t="shared" si="4" ref="CK97:CK107">AC97-CA97</f>
        <v>0</v>
      </c>
      <c r="CL97" s="116"/>
      <c r="CM97" s="116"/>
      <c r="CN97" s="116"/>
      <c r="CO97" s="116"/>
      <c r="CP97" s="116"/>
      <c r="CQ97" s="116"/>
      <c r="CR97" s="116"/>
      <c r="CS97" s="116"/>
      <c r="CT97" s="116"/>
    </row>
    <row r="98" spans="1:98" s="11" customFormat="1" ht="19.5" customHeight="1">
      <c r="A98" s="110" t="s">
        <v>483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1"/>
      <c r="V98" s="12" t="s">
        <v>481</v>
      </c>
      <c r="W98" s="112" t="s">
        <v>484</v>
      </c>
      <c r="X98" s="112"/>
      <c r="Y98" s="112"/>
      <c r="Z98" s="112" t="s">
        <v>403</v>
      </c>
      <c r="AA98" s="112"/>
      <c r="AB98" s="112"/>
      <c r="AC98" s="113"/>
      <c r="AD98" s="114"/>
      <c r="AE98" s="114"/>
      <c r="AF98" s="114"/>
      <c r="AG98" s="114"/>
      <c r="AH98" s="114"/>
      <c r="AI98" s="114"/>
      <c r="AJ98" s="114"/>
      <c r="AK98" s="114"/>
      <c r="AL98" s="115"/>
      <c r="AM98" s="113"/>
      <c r="AN98" s="114"/>
      <c r="AO98" s="114"/>
      <c r="AP98" s="114"/>
      <c r="AQ98" s="114"/>
      <c r="AR98" s="114"/>
      <c r="AS98" s="114"/>
      <c r="AT98" s="114"/>
      <c r="AU98" s="114"/>
      <c r="AV98" s="115"/>
      <c r="AW98" s="113"/>
      <c r="AX98" s="114"/>
      <c r="AY98" s="114"/>
      <c r="AZ98" s="114"/>
      <c r="BA98" s="114"/>
      <c r="BB98" s="114"/>
      <c r="BC98" s="114"/>
      <c r="BD98" s="114"/>
      <c r="BE98" s="114"/>
      <c r="BF98" s="115"/>
      <c r="BG98" s="113"/>
      <c r="BH98" s="114"/>
      <c r="BI98" s="114"/>
      <c r="BJ98" s="114"/>
      <c r="BK98" s="114"/>
      <c r="BL98" s="114"/>
      <c r="BM98" s="114"/>
      <c r="BN98" s="114"/>
      <c r="BO98" s="114"/>
      <c r="BP98" s="115"/>
      <c r="BQ98" s="113"/>
      <c r="BR98" s="114"/>
      <c r="BS98" s="114"/>
      <c r="BT98" s="114"/>
      <c r="BU98" s="114"/>
      <c r="BV98" s="114"/>
      <c r="BW98" s="114"/>
      <c r="BX98" s="114"/>
      <c r="BY98" s="114"/>
      <c r="BZ98" s="115"/>
      <c r="CA98" s="116">
        <f>SUM(AM98:BQ98)</f>
        <v>0</v>
      </c>
      <c r="CB98" s="116"/>
      <c r="CC98" s="116"/>
      <c r="CD98" s="116"/>
      <c r="CE98" s="116"/>
      <c r="CF98" s="116"/>
      <c r="CG98" s="116"/>
      <c r="CH98" s="116"/>
      <c r="CI98" s="116"/>
      <c r="CJ98" s="116"/>
      <c r="CK98" s="116">
        <f t="shared" si="4"/>
        <v>0</v>
      </c>
      <c r="CL98" s="116"/>
      <c r="CM98" s="116"/>
      <c r="CN98" s="116"/>
      <c r="CO98" s="116"/>
      <c r="CP98" s="116"/>
      <c r="CQ98" s="116"/>
      <c r="CR98" s="116"/>
      <c r="CS98" s="116"/>
      <c r="CT98" s="116"/>
    </row>
    <row r="99" spans="1:98" s="11" customFormat="1" ht="9.75" customHeight="1">
      <c r="A99" s="110" t="s">
        <v>485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1"/>
      <c r="V99" s="12" t="s">
        <v>481</v>
      </c>
      <c r="W99" s="112" t="s">
        <v>486</v>
      </c>
      <c r="X99" s="112"/>
      <c r="Y99" s="112"/>
      <c r="Z99" s="112" t="s">
        <v>487</v>
      </c>
      <c r="AA99" s="112"/>
      <c r="AB99" s="112"/>
      <c r="AC99" s="113"/>
      <c r="AD99" s="114"/>
      <c r="AE99" s="114"/>
      <c r="AF99" s="114"/>
      <c r="AG99" s="114"/>
      <c r="AH99" s="114"/>
      <c r="AI99" s="114"/>
      <c r="AJ99" s="114"/>
      <c r="AK99" s="114"/>
      <c r="AL99" s="115"/>
      <c r="AM99" s="113"/>
      <c r="AN99" s="114"/>
      <c r="AO99" s="114"/>
      <c r="AP99" s="114"/>
      <c r="AQ99" s="114"/>
      <c r="AR99" s="114"/>
      <c r="AS99" s="114"/>
      <c r="AT99" s="114"/>
      <c r="AU99" s="114"/>
      <c r="AV99" s="115"/>
      <c r="AW99" s="113"/>
      <c r="AX99" s="114"/>
      <c r="AY99" s="114"/>
      <c r="AZ99" s="114"/>
      <c r="BA99" s="114"/>
      <c r="BB99" s="114"/>
      <c r="BC99" s="114"/>
      <c r="BD99" s="114"/>
      <c r="BE99" s="114"/>
      <c r="BF99" s="115"/>
      <c r="BG99" s="113"/>
      <c r="BH99" s="114"/>
      <c r="BI99" s="114"/>
      <c r="BJ99" s="114"/>
      <c r="BK99" s="114"/>
      <c r="BL99" s="114"/>
      <c r="BM99" s="114"/>
      <c r="BN99" s="114"/>
      <c r="BO99" s="114"/>
      <c r="BP99" s="115"/>
      <c r="BQ99" s="113"/>
      <c r="BR99" s="114"/>
      <c r="BS99" s="114"/>
      <c r="BT99" s="114"/>
      <c r="BU99" s="114"/>
      <c r="BV99" s="114"/>
      <c r="BW99" s="114"/>
      <c r="BX99" s="114"/>
      <c r="BY99" s="114"/>
      <c r="BZ99" s="115"/>
      <c r="CA99" s="116">
        <f>SUM(AM99:BQ99)</f>
        <v>0</v>
      </c>
      <c r="CB99" s="116"/>
      <c r="CC99" s="116"/>
      <c r="CD99" s="116"/>
      <c r="CE99" s="116"/>
      <c r="CF99" s="116"/>
      <c r="CG99" s="116"/>
      <c r="CH99" s="116"/>
      <c r="CI99" s="116"/>
      <c r="CJ99" s="116"/>
      <c r="CK99" s="116">
        <f t="shared" si="4"/>
        <v>0</v>
      </c>
      <c r="CL99" s="116"/>
      <c r="CM99" s="116"/>
      <c r="CN99" s="116"/>
      <c r="CO99" s="116"/>
      <c r="CP99" s="116"/>
      <c r="CQ99" s="116"/>
      <c r="CR99" s="116"/>
      <c r="CS99" s="116"/>
      <c r="CT99" s="116"/>
    </row>
    <row r="100" spans="1:98" s="11" customFormat="1" ht="9.75" customHeight="1">
      <c r="A100" s="110" t="s">
        <v>488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1"/>
      <c r="V100" s="12" t="s">
        <v>481</v>
      </c>
      <c r="W100" s="112" t="s">
        <v>489</v>
      </c>
      <c r="X100" s="112"/>
      <c r="Y100" s="112"/>
      <c r="Z100" s="112" t="s">
        <v>490</v>
      </c>
      <c r="AA100" s="112"/>
      <c r="AB100" s="112"/>
      <c r="AC100" s="113"/>
      <c r="AD100" s="114"/>
      <c r="AE100" s="114"/>
      <c r="AF100" s="114"/>
      <c r="AG100" s="114"/>
      <c r="AH100" s="114"/>
      <c r="AI100" s="114"/>
      <c r="AJ100" s="114"/>
      <c r="AK100" s="114"/>
      <c r="AL100" s="115"/>
      <c r="AM100" s="113"/>
      <c r="AN100" s="114"/>
      <c r="AO100" s="114"/>
      <c r="AP100" s="114"/>
      <c r="AQ100" s="114"/>
      <c r="AR100" s="114"/>
      <c r="AS100" s="114"/>
      <c r="AT100" s="114"/>
      <c r="AU100" s="114"/>
      <c r="AV100" s="115"/>
      <c r="AW100" s="113"/>
      <c r="AX100" s="114"/>
      <c r="AY100" s="114"/>
      <c r="AZ100" s="114"/>
      <c r="BA100" s="114"/>
      <c r="BB100" s="114"/>
      <c r="BC100" s="114"/>
      <c r="BD100" s="114"/>
      <c r="BE100" s="114"/>
      <c r="BF100" s="115"/>
      <c r="BG100" s="113"/>
      <c r="BH100" s="114"/>
      <c r="BI100" s="114"/>
      <c r="BJ100" s="114"/>
      <c r="BK100" s="114"/>
      <c r="BL100" s="114"/>
      <c r="BM100" s="114"/>
      <c r="BN100" s="114"/>
      <c r="BO100" s="114"/>
      <c r="BP100" s="115"/>
      <c r="BQ100" s="113"/>
      <c r="BR100" s="114"/>
      <c r="BS100" s="114"/>
      <c r="BT100" s="114"/>
      <c r="BU100" s="114"/>
      <c r="BV100" s="114"/>
      <c r="BW100" s="114"/>
      <c r="BX100" s="114"/>
      <c r="BY100" s="114"/>
      <c r="BZ100" s="115"/>
      <c r="CA100" s="116">
        <f>SUM(AM100:BQ100)</f>
        <v>0</v>
      </c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>
        <f t="shared" si="4"/>
        <v>0</v>
      </c>
      <c r="CL100" s="116"/>
      <c r="CM100" s="116"/>
      <c r="CN100" s="116"/>
      <c r="CO100" s="116"/>
      <c r="CP100" s="116"/>
      <c r="CQ100" s="116"/>
      <c r="CR100" s="116"/>
      <c r="CS100" s="116"/>
      <c r="CT100" s="116"/>
    </row>
    <row r="101" spans="1:98" s="11" customFormat="1" ht="9.75" customHeight="1">
      <c r="A101" s="110" t="s">
        <v>491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1"/>
      <c r="V101" s="12" t="s">
        <v>481</v>
      </c>
      <c r="W101" s="112" t="s">
        <v>492</v>
      </c>
      <c r="X101" s="112"/>
      <c r="Y101" s="112"/>
      <c r="Z101" s="112" t="s">
        <v>493</v>
      </c>
      <c r="AA101" s="112"/>
      <c r="AB101" s="112"/>
      <c r="AC101" s="113"/>
      <c r="AD101" s="114"/>
      <c r="AE101" s="114"/>
      <c r="AF101" s="114"/>
      <c r="AG101" s="114"/>
      <c r="AH101" s="114"/>
      <c r="AI101" s="114"/>
      <c r="AJ101" s="114"/>
      <c r="AK101" s="114"/>
      <c r="AL101" s="115"/>
      <c r="AM101" s="113"/>
      <c r="AN101" s="114"/>
      <c r="AO101" s="114"/>
      <c r="AP101" s="114"/>
      <c r="AQ101" s="114"/>
      <c r="AR101" s="114"/>
      <c r="AS101" s="114"/>
      <c r="AT101" s="114"/>
      <c r="AU101" s="114"/>
      <c r="AV101" s="115"/>
      <c r="AW101" s="113"/>
      <c r="AX101" s="114"/>
      <c r="AY101" s="114"/>
      <c r="AZ101" s="114"/>
      <c r="BA101" s="114"/>
      <c r="BB101" s="114"/>
      <c r="BC101" s="114"/>
      <c r="BD101" s="114"/>
      <c r="BE101" s="114"/>
      <c r="BF101" s="115"/>
      <c r="BG101" s="113"/>
      <c r="BH101" s="114"/>
      <c r="BI101" s="114"/>
      <c r="BJ101" s="114"/>
      <c r="BK101" s="114"/>
      <c r="BL101" s="114"/>
      <c r="BM101" s="114"/>
      <c r="BN101" s="114"/>
      <c r="BO101" s="114"/>
      <c r="BP101" s="115"/>
      <c r="BQ101" s="113"/>
      <c r="BR101" s="114"/>
      <c r="BS101" s="114"/>
      <c r="BT101" s="114"/>
      <c r="BU101" s="114"/>
      <c r="BV101" s="114"/>
      <c r="BW101" s="114"/>
      <c r="BX101" s="114"/>
      <c r="BY101" s="114"/>
      <c r="BZ101" s="115"/>
      <c r="CA101" s="116">
        <f>SUM(AM101:BQ101)</f>
        <v>0</v>
      </c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>
        <f t="shared" si="4"/>
        <v>0</v>
      </c>
      <c r="CL101" s="116"/>
      <c r="CM101" s="116"/>
      <c r="CN101" s="116"/>
      <c r="CO101" s="116"/>
      <c r="CP101" s="116"/>
      <c r="CQ101" s="116"/>
      <c r="CR101" s="116"/>
      <c r="CS101" s="116"/>
      <c r="CT101" s="116"/>
    </row>
    <row r="102" spans="1:98" s="11" customFormat="1" ht="9.75" customHeight="1">
      <c r="A102" s="110" t="s">
        <v>494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1"/>
      <c r="V102" s="12" t="s">
        <v>481</v>
      </c>
      <c r="W102" s="112" t="s">
        <v>495</v>
      </c>
      <c r="X102" s="112"/>
      <c r="Y102" s="112"/>
      <c r="Z102" s="112" t="s">
        <v>496</v>
      </c>
      <c r="AA102" s="112"/>
      <c r="AB102" s="112"/>
      <c r="AC102" s="113"/>
      <c r="AD102" s="114"/>
      <c r="AE102" s="114"/>
      <c r="AF102" s="114"/>
      <c r="AG102" s="114"/>
      <c r="AH102" s="114"/>
      <c r="AI102" s="114"/>
      <c r="AJ102" s="114"/>
      <c r="AK102" s="114"/>
      <c r="AL102" s="115"/>
      <c r="AM102" s="113"/>
      <c r="AN102" s="114"/>
      <c r="AO102" s="114"/>
      <c r="AP102" s="114"/>
      <c r="AQ102" s="114"/>
      <c r="AR102" s="114"/>
      <c r="AS102" s="114"/>
      <c r="AT102" s="114"/>
      <c r="AU102" s="114"/>
      <c r="AV102" s="115"/>
      <c r="AW102" s="113"/>
      <c r="AX102" s="114"/>
      <c r="AY102" s="114"/>
      <c r="AZ102" s="114"/>
      <c r="BA102" s="114"/>
      <c r="BB102" s="114"/>
      <c r="BC102" s="114"/>
      <c r="BD102" s="114"/>
      <c r="BE102" s="114"/>
      <c r="BF102" s="115"/>
      <c r="BG102" s="113"/>
      <c r="BH102" s="114"/>
      <c r="BI102" s="114"/>
      <c r="BJ102" s="114"/>
      <c r="BK102" s="114"/>
      <c r="BL102" s="114"/>
      <c r="BM102" s="114"/>
      <c r="BN102" s="114"/>
      <c r="BO102" s="114"/>
      <c r="BP102" s="115"/>
      <c r="BQ102" s="113"/>
      <c r="BR102" s="114"/>
      <c r="BS102" s="114"/>
      <c r="BT102" s="114"/>
      <c r="BU102" s="114"/>
      <c r="BV102" s="114"/>
      <c r="BW102" s="114"/>
      <c r="BX102" s="114"/>
      <c r="BY102" s="114"/>
      <c r="BZ102" s="115"/>
      <c r="CA102" s="116">
        <f>SUM(AM102:BQ102)</f>
        <v>0</v>
      </c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>
        <f t="shared" si="4"/>
        <v>0</v>
      </c>
      <c r="CL102" s="116"/>
      <c r="CM102" s="116"/>
      <c r="CN102" s="116"/>
      <c r="CO102" s="116"/>
      <c r="CP102" s="116"/>
      <c r="CQ102" s="116"/>
      <c r="CR102" s="116"/>
      <c r="CS102" s="116"/>
      <c r="CT102" s="116"/>
    </row>
    <row r="103" spans="1:98" s="11" customFormat="1" ht="9.75" customHeight="1">
      <c r="A103" s="110" t="s">
        <v>497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1"/>
      <c r="V103" s="12" t="s">
        <v>481</v>
      </c>
      <c r="W103" s="112" t="s">
        <v>364</v>
      </c>
      <c r="X103" s="112"/>
      <c r="Y103" s="112"/>
      <c r="Z103" s="112"/>
      <c r="AA103" s="112"/>
      <c r="AB103" s="112"/>
      <c r="AC103" s="113">
        <f>SUM(AC104:AC106)</f>
        <v>0</v>
      </c>
      <c r="AD103" s="114"/>
      <c r="AE103" s="114"/>
      <c r="AF103" s="114"/>
      <c r="AG103" s="114"/>
      <c r="AH103" s="114"/>
      <c r="AI103" s="114"/>
      <c r="AJ103" s="114"/>
      <c r="AK103" s="114"/>
      <c r="AL103" s="115"/>
      <c r="AM103" s="113">
        <f>SUM(AM104:AM106)</f>
        <v>0</v>
      </c>
      <c r="AN103" s="114"/>
      <c r="AO103" s="114"/>
      <c r="AP103" s="114"/>
      <c r="AQ103" s="114"/>
      <c r="AR103" s="114"/>
      <c r="AS103" s="114"/>
      <c r="AT103" s="114"/>
      <c r="AU103" s="114"/>
      <c r="AV103" s="115"/>
      <c r="AW103" s="113">
        <f>SUM(AW104:AW106)</f>
        <v>0</v>
      </c>
      <c r="AX103" s="114"/>
      <c r="AY103" s="114"/>
      <c r="AZ103" s="114"/>
      <c r="BA103" s="114"/>
      <c r="BB103" s="114"/>
      <c r="BC103" s="114"/>
      <c r="BD103" s="114"/>
      <c r="BE103" s="114"/>
      <c r="BF103" s="115"/>
      <c r="BG103" s="113">
        <f>SUM(BG104:BG106)</f>
        <v>0</v>
      </c>
      <c r="BH103" s="114"/>
      <c r="BI103" s="114"/>
      <c r="BJ103" s="114"/>
      <c r="BK103" s="114"/>
      <c r="BL103" s="114"/>
      <c r="BM103" s="114"/>
      <c r="BN103" s="114"/>
      <c r="BO103" s="114"/>
      <c r="BP103" s="115"/>
      <c r="BQ103" s="113">
        <f>SUM(BQ104:BQ106)</f>
        <v>0</v>
      </c>
      <c r="BR103" s="114"/>
      <c r="BS103" s="114"/>
      <c r="BT103" s="114"/>
      <c r="BU103" s="114"/>
      <c r="BV103" s="114"/>
      <c r="BW103" s="114"/>
      <c r="BX103" s="114"/>
      <c r="BY103" s="114"/>
      <c r="BZ103" s="115"/>
      <c r="CA103" s="116">
        <f>SUM(CA104:CA106)</f>
        <v>0</v>
      </c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>
        <f t="shared" si="4"/>
        <v>0</v>
      </c>
      <c r="CL103" s="116"/>
      <c r="CM103" s="116"/>
      <c r="CN103" s="116"/>
      <c r="CO103" s="116"/>
      <c r="CP103" s="116"/>
      <c r="CQ103" s="116"/>
      <c r="CR103" s="116"/>
      <c r="CS103" s="116"/>
      <c r="CT103" s="116"/>
    </row>
    <row r="104" spans="1:98" s="11" customFormat="1" ht="19.5" customHeight="1">
      <c r="A104" s="110" t="s">
        <v>483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1"/>
      <c r="V104" s="12" t="s">
        <v>481</v>
      </c>
      <c r="W104" s="112" t="s">
        <v>498</v>
      </c>
      <c r="X104" s="112"/>
      <c r="Y104" s="112"/>
      <c r="Z104" s="112" t="s">
        <v>403</v>
      </c>
      <c r="AA104" s="112"/>
      <c r="AB104" s="112"/>
      <c r="AC104" s="113"/>
      <c r="AD104" s="114"/>
      <c r="AE104" s="114"/>
      <c r="AF104" s="114"/>
      <c r="AG104" s="114"/>
      <c r="AH104" s="114"/>
      <c r="AI104" s="114"/>
      <c r="AJ104" s="114"/>
      <c r="AK104" s="114"/>
      <c r="AL104" s="115"/>
      <c r="AM104" s="113"/>
      <c r="AN104" s="114"/>
      <c r="AO104" s="114"/>
      <c r="AP104" s="114"/>
      <c r="AQ104" s="114"/>
      <c r="AR104" s="114"/>
      <c r="AS104" s="114"/>
      <c r="AT104" s="114"/>
      <c r="AU104" s="114"/>
      <c r="AV104" s="115"/>
      <c r="AW104" s="113"/>
      <c r="AX104" s="114"/>
      <c r="AY104" s="114"/>
      <c r="AZ104" s="114"/>
      <c r="BA104" s="114"/>
      <c r="BB104" s="114"/>
      <c r="BC104" s="114"/>
      <c r="BD104" s="114"/>
      <c r="BE104" s="114"/>
      <c r="BF104" s="115"/>
      <c r="BG104" s="113"/>
      <c r="BH104" s="114"/>
      <c r="BI104" s="114"/>
      <c r="BJ104" s="114"/>
      <c r="BK104" s="114"/>
      <c r="BL104" s="114"/>
      <c r="BM104" s="114"/>
      <c r="BN104" s="114"/>
      <c r="BO104" s="114"/>
      <c r="BP104" s="115"/>
      <c r="BQ104" s="113"/>
      <c r="BR104" s="114"/>
      <c r="BS104" s="114"/>
      <c r="BT104" s="114"/>
      <c r="BU104" s="114"/>
      <c r="BV104" s="114"/>
      <c r="BW104" s="114"/>
      <c r="BX104" s="114"/>
      <c r="BY104" s="114"/>
      <c r="BZ104" s="115"/>
      <c r="CA104" s="116">
        <f>SUM(AM104:BQ104)</f>
        <v>0</v>
      </c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>
        <f t="shared" si="4"/>
        <v>0</v>
      </c>
      <c r="CL104" s="116"/>
      <c r="CM104" s="116"/>
      <c r="CN104" s="116"/>
      <c r="CO104" s="116"/>
      <c r="CP104" s="116"/>
      <c r="CQ104" s="116"/>
      <c r="CR104" s="116"/>
      <c r="CS104" s="116"/>
      <c r="CT104" s="116"/>
    </row>
    <row r="105" spans="1:98" s="11" customFormat="1" ht="9.75" customHeight="1">
      <c r="A105" s="110" t="s">
        <v>491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1"/>
      <c r="V105" s="12" t="s">
        <v>481</v>
      </c>
      <c r="W105" s="112" t="s">
        <v>499</v>
      </c>
      <c r="X105" s="112"/>
      <c r="Y105" s="112"/>
      <c r="Z105" s="112" t="s">
        <v>500</v>
      </c>
      <c r="AA105" s="112"/>
      <c r="AB105" s="112"/>
      <c r="AC105" s="113"/>
      <c r="AD105" s="114"/>
      <c r="AE105" s="114"/>
      <c r="AF105" s="114"/>
      <c r="AG105" s="114"/>
      <c r="AH105" s="114"/>
      <c r="AI105" s="114"/>
      <c r="AJ105" s="114"/>
      <c r="AK105" s="114"/>
      <c r="AL105" s="115"/>
      <c r="AM105" s="113"/>
      <c r="AN105" s="114"/>
      <c r="AO105" s="114"/>
      <c r="AP105" s="114"/>
      <c r="AQ105" s="114"/>
      <c r="AR105" s="114"/>
      <c r="AS105" s="114"/>
      <c r="AT105" s="114"/>
      <c r="AU105" s="114"/>
      <c r="AV105" s="115"/>
      <c r="AW105" s="113"/>
      <c r="AX105" s="114"/>
      <c r="AY105" s="114"/>
      <c r="AZ105" s="114"/>
      <c r="BA105" s="114"/>
      <c r="BB105" s="114"/>
      <c r="BC105" s="114"/>
      <c r="BD105" s="114"/>
      <c r="BE105" s="114"/>
      <c r="BF105" s="115"/>
      <c r="BG105" s="113"/>
      <c r="BH105" s="114"/>
      <c r="BI105" s="114"/>
      <c r="BJ105" s="114"/>
      <c r="BK105" s="114"/>
      <c r="BL105" s="114"/>
      <c r="BM105" s="114"/>
      <c r="BN105" s="114"/>
      <c r="BO105" s="114"/>
      <c r="BP105" s="115"/>
      <c r="BQ105" s="113"/>
      <c r="BR105" s="114"/>
      <c r="BS105" s="114"/>
      <c r="BT105" s="114"/>
      <c r="BU105" s="114"/>
      <c r="BV105" s="114"/>
      <c r="BW105" s="114"/>
      <c r="BX105" s="114"/>
      <c r="BY105" s="114"/>
      <c r="BZ105" s="115"/>
      <c r="CA105" s="116">
        <f>SUM(AM105:BQ105)</f>
        <v>0</v>
      </c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>
        <f t="shared" si="4"/>
        <v>0</v>
      </c>
      <c r="CL105" s="116"/>
      <c r="CM105" s="116"/>
      <c r="CN105" s="116"/>
      <c r="CO105" s="116"/>
      <c r="CP105" s="116"/>
      <c r="CQ105" s="116"/>
      <c r="CR105" s="116"/>
      <c r="CS105" s="116"/>
      <c r="CT105" s="116"/>
    </row>
    <row r="106" spans="1:98" s="11" customFormat="1" ht="9.75" customHeight="1">
      <c r="A106" s="110" t="s">
        <v>501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1"/>
      <c r="V106" s="12" t="s">
        <v>481</v>
      </c>
      <c r="W106" s="112" t="s">
        <v>502</v>
      </c>
      <c r="X106" s="112"/>
      <c r="Y106" s="112"/>
      <c r="Z106" s="112" t="s">
        <v>503</v>
      </c>
      <c r="AA106" s="112"/>
      <c r="AB106" s="112"/>
      <c r="AC106" s="113"/>
      <c r="AD106" s="114"/>
      <c r="AE106" s="114"/>
      <c r="AF106" s="114"/>
      <c r="AG106" s="114"/>
      <c r="AH106" s="114"/>
      <c r="AI106" s="114"/>
      <c r="AJ106" s="114"/>
      <c r="AK106" s="114"/>
      <c r="AL106" s="115"/>
      <c r="AM106" s="113"/>
      <c r="AN106" s="114"/>
      <c r="AO106" s="114"/>
      <c r="AP106" s="114"/>
      <c r="AQ106" s="114"/>
      <c r="AR106" s="114"/>
      <c r="AS106" s="114"/>
      <c r="AT106" s="114"/>
      <c r="AU106" s="114"/>
      <c r="AV106" s="115"/>
      <c r="AW106" s="113"/>
      <c r="AX106" s="114"/>
      <c r="AY106" s="114"/>
      <c r="AZ106" s="114"/>
      <c r="BA106" s="114"/>
      <c r="BB106" s="114"/>
      <c r="BC106" s="114"/>
      <c r="BD106" s="114"/>
      <c r="BE106" s="114"/>
      <c r="BF106" s="115"/>
      <c r="BG106" s="113"/>
      <c r="BH106" s="114"/>
      <c r="BI106" s="114"/>
      <c r="BJ106" s="114"/>
      <c r="BK106" s="114"/>
      <c r="BL106" s="114"/>
      <c r="BM106" s="114"/>
      <c r="BN106" s="114"/>
      <c r="BO106" s="114"/>
      <c r="BP106" s="115"/>
      <c r="BQ106" s="113"/>
      <c r="BR106" s="114"/>
      <c r="BS106" s="114"/>
      <c r="BT106" s="114"/>
      <c r="BU106" s="114"/>
      <c r="BV106" s="114"/>
      <c r="BW106" s="114"/>
      <c r="BX106" s="114"/>
      <c r="BY106" s="114"/>
      <c r="BZ106" s="115"/>
      <c r="CA106" s="116">
        <f>SUM(AM106:BQ106)</f>
        <v>0</v>
      </c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>
        <f t="shared" si="4"/>
        <v>0</v>
      </c>
      <c r="CL106" s="116"/>
      <c r="CM106" s="116"/>
      <c r="CN106" s="116"/>
      <c r="CO106" s="116"/>
      <c r="CP106" s="116"/>
      <c r="CQ106" s="116"/>
      <c r="CR106" s="116"/>
      <c r="CS106" s="116"/>
      <c r="CT106" s="116"/>
    </row>
    <row r="107" spans="1:98" s="11" customFormat="1" ht="9.75" customHeight="1">
      <c r="A107" s="110" t="s">
        <v>504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1"/>
      <c r="V107" s="12" t="s">
        <v>481</v>
      </c>
      <c r="W107" s="112" t="s">
        <v>505</v>
      </c>
      <c r="X107" s="112"/>
      <c r="Y107" s="112"/>
      <c r="Z107" s="112" t="s">
        <v>349</v>
      </c>
      <c r="AA107" s="112"/>
      <c r="AB107" s="112"/>
      <c r="AC107" s="116">
        <v>10003.84</v>
      </c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3">
        <f>SUM(AM108:AM109)</f>
        <v>6774.479999999981</v>
      </c>
      <c r="AN107" s="114"/>
      <c r="AO107" s="114"/>
      <c r="AP107" s="114"/>
      <c r="AQ107" s="114"/>
      <c r="AR107" s="114"/>
      <c r="AS107" s="114"/>
      <c r="AT107" s="114"/>
      <c r="AU107" s="114"/>
      <c r="AV107" s="115"/>
      <c r="AW107" s="113">
        <f>SUM(AW108:AW109)</f>
        <v>0</v>
      </c>
      <c r="AX107" s="114"/>
      <c r="AY107" s="114"/>
      <c r="AZ107" s="114"/>
      <c r="BA107" s="114"/>
      <c r="BB107" s="114"/>
      <c r="BC107" s="114"/>
      <c r="BD107" s="114"/>
      <c r="BE107" s="114"/>
      <c r="BF107" s="115"/>
      <c r="BG107" s="113">
        <f>SUM(BG108:BG109)</f>
        <v>0</v>
      </c>
      <c r="BH107" s="114"/>
      <c r="BI107" s="114"/>
      <c r="BJ107" s="114"/>
      <c r="BK107" s="114"/>
      <c r="BL107" s="114"/>
      <c r="BM107" s="114"/>
      <c r="BN107" s="114"/>
      <c r="BO107" s="114"/>
      <c r="BP107" s="115"/>
      <c r="BQ107" s="113">
        <f>SUM(BQ108:BQ109)</f>
        <v>0</v>
      </c>
      <c r="BR107" s="114"/>
      <c r="BS107" s="114"/>
      <c r="BT107" s="114"/>
      <c r="BU107" s="114"/>
      <c r="BV107" s="114"/>
      <c r="BW107" s="114"/>
      <c r="BX107" s="114"/>
      <c r="BY107" s="114"/>
      <c r="BZ107" s="115"/>
      <c r="CA107" s="116">
        <f>SUM(CA108:CA109)</f>
        <v>6774.479999999981</v>
      </c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>
        <f t="shared" si="4"/>
        <v>3229.3600000000188</v>
      </c>
      <c r="CL107" s="116"/>
      <c r="CM107" s="116"/>
      <c r="CN107" s="116"/>
      <c r="CO107" s="116"/>
      <c r="CP107" s="116"/>
      <c r="CQ107" s="116"/>
      <c r="CR107" s="116"/>
      <c r="CS107" s="116"/>
      <c r="CT107" s="116"/>
    </row>
    <row r="108" spans="1:98" s="11" customFormat="1" ht="9.75" customHeight="1">
      <c r="A108" s="110" t="s">
        <v>506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1"/>
      <c r="V108" s="12" t="s">
        <v>481</v>
      </c>
      <c r="W108" s="112" t="s">
        <v>493</v>
      </c>
      <c r="X108" s="112"/>
      <c r="Y108" s="112"/>
      <c r="Z108" s="112" t="s">
        <v>507</v>
      </c>
      <c r="AA108" s="112"/>
      <c r="AB108" s="112"/>
      <c r="AC108" s="113"/>
      <c r="AD108" s="114"/>
      <c r="AE108" s="114"/>
      <c r="AF108" s="114"/>
      <c r="AG108" s="114"/>
      <c r="AH108" s="114"/>
      <c r="AI108" s="114"/>
      <c r="AJ108" s="114"/>
      <c r="AK108" s="114"/>
      <c r="AL108" s="115"/>
      <c r="AM108" s="116">
        <v>-2236975.44</v>
      </c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3"/>
      <c r="AX108" s="114"/>
      <c r="AY108" s="114"/>
      <c r="AZ108" s="114"/>
      <c r="BA108" s="114"/>
      <c r="BB108" s="114"/>
      <c r="BC108" s="114"/>
      <c r="BD108" s="114"/>
      <c r="BE108" s="114"/>
      <c r="BF108" s="115"/>
      <c r="BG108" s="113"/>
      <c r="BH108" s="114"/>
      <c r="BI108" s="114"/>
      <c r="BJ108" s="114"/>
      <c r="BK108" s="114"/>
      <c r="BL108" s="114"/>
      <c r="BM108" s="114"/>
      <c r="BN108" s="114"/>
      <c r="BO108" s="114"/>
      <c r="BP108" s="115"/>
      <c r="BQ108" s="113"/>
      <c r="BR108" s="114"/>
      <c r="BS108" s="114"/>
      <c r="BT108" s="114"/>
      <c r="BU108" s="114"/>
      <c r="BV108" s="114"/>
      <c r="BW108" s="114"/>
      <c r="BX108" s="114"/>
      <c r="BY108" s="114"/>
      <c r="BZ108" s="115"/>
      <c r="CA108" s="116">
        <f>SUM(AM108:BQ108)</f>
        <v>-2236975.44</v>
      </c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 t="s">
        <v>349</v>
      </c>
      <c r="CL108" s="116"/>
      <c r="CM108" s="116"/>
      <c r="CN108" s="116"/>
      <c r="CO108" s="116"/>
      <c r="CP108" s="116"/>
      <c r="CQ108" s="116"/>
      <c r="CR108" s="116"/>
      <c r="CS108" s="116"/>
      <c r="CT108" s="116"/>
    </row>
    <row r="109" spans="1:98" s="11" customFormat="1" ht="9.75" customHeight="1">
      <c r="A109" s="110" t="s">
        <v>508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1"/>
      <c r="V109" s="12" t="s">
        <v>481</v>
      </c>
      <c r="W109" s="112" t="s">
        <v>500</v>
      </c>
      <c r="X109" s="112"/>
      <c r="Y109" s="112"/>
      <c r="Z109" s="112" t="s">
        <v>509</v>
      </c>
      <c r="AA109" s="112"/>
      <c r="AB109" s="112"/>
      <c r="AC109" s="113"/>
      <c r="AD109" s="114"/>
      <c r="AE109" s="114"/>
      <c r="AF109" s="114"/>
      <c r="AG109" s="114"/>
      <c r="AH109" s="114"/>
      <c r="AI109" s="114"/>
      <c r="AJ109" s="114"/>
      <c r="AK109" s="114"/>
      <c r="AL109" s="115"/>
      <c r="AM109" s="116">
        <v>2243749.92</v>
      </c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3"/>
      <c r="AX109" s="114"/>
      <c r="AY109" s="114"/>
      <c r="AZ109" s="114"/>
      <c r="BA109" s="114"/>
      <c r="BB109" s="114"/>
      <c r="BC109" s="114"/>
      <c r="BD109" s="114"/>
      <c r="BE109" s="114"/>
      <c r="BF109" s="115"/>
      <c r="BG109" s="113"/>
      <c r="BH109" s="114"/>
      <c r="BI109" s="114"/>
      <c r="BJ109" s="114"/>
      <c r="BK109" s="114"/>
      <c r="BL109" s="114"/>
      <c r="BM109" s="114"/>
      <c r="BN109" s="114"/>
      <c r="BO109" s="114"/>
      <c r="BP109" s="115"/>
      <c r="BQ109" s="113"/>
      <c r="BR109" s="114"/>
      <c r="BS109" s="114"/>
      <c r="BT109" s="114"/>
      <c r="BU109" s="114"/>
      <c r="BV109" s="114"/>
      <c r="BW109" s="114"/>
      <c r="BX109" s="114"/>
      <c r="BY109" s="114"/>
      <c r="BZ109" s="115"/>
      <c r="CA109" s="116">
        <f>SUM(AM109:BQ109)</f>
        <v>2243749.92</v>
      </c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 t="s">
        <v>349</v>
      </c>
      <c r="CL109" s="116"/>
      <c r="CM109" s="116"/>
      <c r="CN109" s="116"/>
      <c r="CO109" s="116"/>
      <c r="CP109" s="116"/>
      <c r="CQ109" s="116"/>
      <c r="CR109" s="116"/>
      <c r="CS109" s="116"/>
      <c r="CT109" s="116"/>
    </row>
    <row r="110" spans="1:98" s="11" customFormat="1" ht="19.5" customHeight="1">
      <c r="A110" s="110" t="s">
        <v>510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1"/>
      <c r="V110" s="12" t="s">
        <v>481</v>
      </c>
      <c r="W110" s="112" t="s">
        <v>511</v>
      </c>
      <c r="X110" s="112"/>
      <c r="Y110" s="112"/>
      <c r="Z110" s="112" t="s">
        <v>349</v>
      </c>
      <c r="AA110" s="112"/>
      <c r="AB110" s="112"/>
      <c r="AC110" s="113">
        <f>SUM(AC111:AC112)</f>
        <v>0</v>
      </c>
      <c r="AD110" s="114"/>
      <c r="AE110" s="114"/>
      <c r="AF110" s="114"/>
      <c r="AG110" s="114"/>
      <c r="AH110" s="114"/>
      <c r="AI110" s="114"/>
      <c r="AJ110" s="114"/>
      <c r="AK110" s="114"/>
      <c r="AL110" s="115"/>
      <c r="AM110" s="113">
        <f>SUM(AM111:AM112)</f>
        <v>0</v>
      </c>
      <c r="AN110" s="114"/>
      <c r="AO110" s="114"/>
      <c r="AP110" s="114"/>
      <c r="AQ110" s="114"/>
      <c r="AR110" s="114"/>
      <c r="AS110" s="114"/>
      <c r="AT110" s="114"/>
      <c r="AU110" s="114"/>
      <c r="AV110" s="115"/>
      <c r="AW110" s="113">
        <f>SUM(AW111:AW112)</f>
        <v>0</v>
      </c>
      <c r="AX110" s="114"/>
      <c r="AY110" s="114"/>
      <c r="AZ110" s="114"/>
      <c r="BA110" s="114"/>
      <c r="BB110" s="114"/>
      <c r="BC110" s="114"/>
      <c r="BD110" s="114"/>
      <c r="BE110" s="114"/>
      <c r="BF110" s="115"/>
      <c r="BG110" s="113">
        <f>SUM(BG111:BG112)</f>
        <v>0</v>
      </c>
      <c r="BH110" s="114"/>
      <c r="BI110" s="114"/>
      <c r="BJ110" s="114"/>
      <c r="BK110" s="114"/>
      <c r="BL110" s="114"/>
      <c r="BM110" s="114"/>
      <c r="BN110" s="114"/>
      <c r="BO110" s="114"/>
      <c r="BP110" s="115"/>
      <c r="BQ110" s="113">
        <f>SUM(BQ111:BQ112)</f>
        <v>0</v>
      </c>
      <c r="BR110" s="114"/>
      <c r="BS110" s="114"/>
      <c r="BT110" s="114"/>
      <c r="BU110" s="114"/>
      <c r="BV110" s="114"/>
      <c r="BW110" s="114"/>
      <c r="BX110" s="114"/>
      <c r="BY110" s="114"/>
      <c r="BZ110" s="115"/>
      <c r="CA110" s="116">
        <f>SUM(CA111:CA112)</f>
        <v>0</v>
      </c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>
        <f>AC110-CA110</f>
        <v>0</v>
      </c>
      <c r="CL110" s="116"/>
      <c r="CM110" s="116"/>
      <c r="CN110" s="116"/>
      <c r="CO110" s="116"/>
      <c r="CP110" s="116"/>
      <c r="CQ110" s="116"/>
      <c r="CR110" s="116"/>
      <c r="CS110" s="116"/>
      <c r="CT110" s="116"/>
    </row>
    <row r="111" spans="1:98" s="11" customFormat="1" ht="19.5" customHeight="1">
      <c r="A111" s="110" t="s">
        <v>512</v>
      </c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1"/>
      <c r="V111" s="12" t="s">
        <v>481</v>
      </c>
      <c r="W111" s="112" t="s">
        <v>513</v>
      </c>
      <c r="X111" s="112"/>
      <c r="Y111" s="112"/>
      <c r="Z111" s="112" t="s">
        <v>507</v>
      </c>
      <c r="AA111" s="112"/>
      <c r="AB111" s="112"/>
      <c r="AC111" s="113"/>
      <c r="AD111" s="114"/>
      <c r="AE111" s="114"/>
      <c r="AF111" s="114"/>
      <c r="AG111" s="114"/>
      <c r="AH111" s="114"/>
      <c r="AI111" s="114"/>
      <c r="AJ111" s="114"/>
      <c r="AK111" s="114"/>
      <c r="AL111" s="115"/>
      <c r="AM111" s="113"/>
      <c r="AN111" s="114"/>
      <c r="AO111" s="114"/>
      <c r="AP111" s="114"/>
      <c r="AQ111" s="114"/>
      <c r="AR111" s="114"/>
      <c r="AS111" s="114"/>
      <c r="AT111" s="114"/>
      <c r="AU111" s="114"/>
      <c r="AV111" s="115"/>
      <c r="AW111" s="113"/>
      <c r="AX111" s="114"/>
      <c r="AY111" s="114"/>
      <c r="AZ111" s="114"/>
      <c r="BA111" s="114"/>
      <c r="BB111" s="114"/>
      <c r="BC111" s="114"/>
      <c r="BD111" s="114"/>
      <c r="BE111" s="114"/>
      <c r="BF111" s="115"/>
      <c r="BG111" s="113"/>
      <c r="BH111" s="114"/>
      <c r="BI111" s="114"/>
      <c r="BJ111" s="114"/>
      <c r="BK111" s="114"/>
      <c r="BL111" s="114"/>
      <c r="BM111" s="114"/>
      <c r="BN111" s="114"/>
      <c r="BO111" s="114"/>
      <c r="BP111" s="115"/>
      <c r="BQ111" s="113"/>
      <c r="BR111" s="114"/>
      <c r="BS111" s="114"/>
      <c r="BT111" s="114"/>
      <c r="BU111" s="114"/>
      <c r="BV111" s="114"/>
      <c r="BW111" s="114"/>
      <c r="BX111" s="114"/>
      <c r="BY111" s="114"/>
      <c r="BZ111" s="115"/>
      <c r="CA111" s="116">
        <f>SUM(AM111:BQ111)</f>
        <v>0</v>
      </c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 t="s">
        <v>349</v>
      </c>
      <c r="CL111" s="116"/>
      <c r="CM111" s="116"/>
      <c r="CN111" s="116"/>
      <c r="CO111" s="116"/>
      <c r="CP111" s="116"/>
      <c r="CQ111" s="116"/>
      <c r="CR111" s="116"/>
      <c r="CS111" s="116"/>
      <c r="CT111" s="116"/>
    </row>
    <row r="112" spans="1:98" s="11" customFormat="1" ht="9.75" customHeight="1">
      <c r="A112" s="110" t="s">
        <v>514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1"/>
      <c r="V112" s="12" t="s">
        <v>481</v>
      </c>
      <c r="W112" s="112" t="s">
        <v>515</v>
      </c>
      <c r="X112" s="112"/>
      <c r="Y112" s="112"/>
      <c r="Z112" s="112" t="s">
        <v>509</v>
      </c>
      <c r="AA112" s="112"/>
      <c r="AB112" s="112"/>
      <c r="AC112" s="113"/>
      <c r="AD112" s="114"/>
      <c r="AE112" s="114"/>
      <c r="AF112" s="114"/>
      <c r="AG112" s="114"/>
      <c r="AH112" s="114"/>
      <c r="AI112" s="114"/>
      <c r="AJ112" s="114"/>
      <c r="AK112" s="114"/>
      <c r="AL112" s="115"/>
      <c r="AM112" s="113"/>
      <c r="AN112" s="114"/>
      <c r="AO112" s="114"/>
      <c r="AP112" s="114"/>
      <c r="AQ112" s="114"/>
      <c r="AR112" s="114"/>
      <c r="AS112" s="114"/>
      <c r="AT112" s="114"/>
      <c r="AU112" s="114"/>
      <c r="AV112" s="115"/>
      <c r="AW112" s="113"/>
      <c r="AX112" s="114"/>
      <c r="AY112" s="114"/>
      <c r="AZ112" s="114"/>
      <c r="BA112" s="114"/>
      <c r="BB112" s="114"/>
      <c r="BC112" s="114"/>
      <c r="BD112" s="114"/>
      <c r="BE112" s="114"/>
      <c r="BF112" s="115"/>
      <c r="BG112" s="113"/>
      <c r="BH112" s="114"/>
      <c r="BI112" s="114"/>
      <c r="BJ112" s="114"/>
      <c r="BK112" s="114"/>
      <c r="BL112" s="114"/>
      <c r="BM112" s="114"/>
      <c r="BN112" s="114"/>
      <c r="BO112" s="114"/>
      <c r="BP112" s="115"/>
      <c r="BQ112" s="113"/>
      <c r="BR112" s="114"/>
      <c r="BS112" s="114"/>
      <c r="BT112" s="114"/>
      <c r="BU112" s="114"/>
      <c r="BV112" s="114"/>
      <c r="BW112" s="114"/>
      <c r="BX112" s="114"/>
      <c r="BY112" s="114"/>
      <c r="BZ112" s="115"/>
      <c r="CA112" s="116">
        <f>SUM(AM112:BQ112)</f>
        <v>0</v>
      </c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 t="s">
        <v>349</v>
      </c>
      <c r="CL112" s="116"/>
      <c r="CM112" s="116"/>
      <c r="CN112" s="116"/>
      <c r="CO112" s="116"/>
      <c r="CP112" s="116"/>
      <c r="CQ112" s="116"/>
      <c r="CR112" s="116"/>
      <c r="CS112" s="116"/>
      <c r="CT112" s="116"/>
    </row>
    <row r="113" spans="29:98" ht="12.75">
      <c r="AC113" s="9"/>
      <c r="CT113" s="5" t="s">
        <v>516</v>
      </c>
    </row>
    <row r="114" spans="1:98" s="7" customFormat="1" ht="12.75" customHeight="1">
      <c r="A114" s="105" t="s">
        <v>45</v>
      </c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3"/>
      <c r="W114" s="107" t="s">
        <v>44</v>
      </c>
      <c r="X114" s="106"/>
      <c r="Y114" s="106"/>
      <c r="Z114" s="107" t="s">
        <v>43</v>
      </c>
      <c r="AA114" s="107"/>
      <c r="AB114" s="107"/>
      <c r="AC114" s="107" t="s">
        <v>41</v>
      </c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6" t="s">
        <v>40</v>
      </c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106"/>
      <c r="CF114" s="106"/>
      <c r="CG114" s="106"/>
      <c r="CH114" s="106"/>
      <c r="CI114" s="106"/>
      <c r="CJ114" s="106"/>
      <c r="CK114" s="107" t="s">
        <v>42</v>
      </c>
      <c r="CL114" s="107"/>
      <c r="CM114" s="107"/>
      <c r="CN114" s="107"/>
      <c r="CO114" s="107"/>
      <c r="CP114" s="107"/>
      <c r="CQ114" s="107"/>
      <c r="CR114" s="107"/>
      <c r="CS114" s="107"/>
      <c r="CT114" s="108"/>
    </row>
    <row r="115" spans="1:98" s="7" customFormat="1" ht="11.25" customHeight="1">
      <c r="A115" s="105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3"/>
      <c r="W115" s="106"/>
      <c r="X115" s="106"/>
      <c r="Y115" s="106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8"/>
    </row>
    <row r="116" spans="1:98" s="7" customFormat="1" ht="23.25" customHeight="1">
      <c r="A116" s="105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3"/>
      <c r="W116" s="106"/>
      <c r="X116" s="106"/>
      <c r="Y116" s="106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 t="s">
        <v>36</v>
      </c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7" t="s">
        <v>35</v>
      </c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 t="s">
        <v>37</v>
      </c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7" t="s">
        <v>38</v>
      </c>
      <c r="BR116" s="106"/>
      <c r="BS116" s="106"/>
      <c r="BT116" s="106"/>
      <c r="BU116" s="106"/>
      <c r="BV116" s="106"/>
      <c r="BW116" s="106"/>
      <c r="BX116" s="106"/>
      <c r="BY116" s="106"/>
      <c r="BZ116" s="106"/>
      <c r="CA116" s="106" t="s">
        <v>39</v>
      </c>
      <c r="CB116" s="106"/>
      <c r="CC116" s="106"/>
      <c r="CD116" s="106"/>
      <c r="CE116" s="106"/>
      <c r="CF116" s="106"/>
      <c r="CG116" s="106"/>
      <c r="CH116" s="106"/>
      <c r="CI116" s="106"/>
      <c r="CJ116" s="106"/>
      <c r="CK116" s="107"/>
      <c r="CL116" s="107"/>
      <c r="CM116" s="107"/>
      <c r="CN116" s="107"/>
      <c r="CO116" s="107"/>
      <c r="CP116" s="107"/>
      <c r="CQ116" s="107"/>
      <c r="CR116" s="107"/>
      <c r="CS116" s="107"/>
      <c r="CT116" s="108"/>
    </row>
    <row r="117" spans="1:98" s="7" customFormat="1" ht="11.25">
      <c r="A117" s="105">
        <v>1</v>
      </c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3"/>
      <c r="W117" s="106">
        <v>2</v>
      </c>
      <c r="X117" s="106"/>
      <c r="Y117" s="106"/>
      <c r="Z117" s="106">
        <v>3</v>
      </c>
      <c r="AA117" s="106"/>
      <c r="AB117" s="106"/>
      <c r="AC117" s="106">
        <v>4</v>
      </c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>
        <v>5</v>
      </c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>
        <v>6</v>
      </c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>
        <v>7</v>
      </c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>
        <v>8</v>
      </c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>
        <v>9</v>
      </c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>
        <v>10</v>
      </c>
      <c r="CL117" s="106"/>
      <c r="CM117" s="106"/>
      <c r="CN117" s="106"/>
      <c r="CO117" s="106"/>
      <c r="CP117" s="106"/>
      <c r="CQ117" s="106"/>
      <c r="CR117" s="106"/>
      <c r="CS117" s="106"/>
      <c r="CT117" s="109"/>
    </row>
    <row r="118" spans="1:98" s="7" customFormat="1" ht="11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</row>
    <row r="119" spans="1:98" s="11" customFormat="1" ht="9.75" customHeight="1">
      <c r="A119" s="110" t="s">
        <v>517</v>
      </c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1"/>
      <c r="V119" s="12" t="s">
        <v>481</v>
      </c>
      <c r="W119" s="112" t="s">
        <v>503</v>
      </c>
      <c r="X119" s="112"/>
      <c r="Y119" s="112"/>
      <c r="Z119" s="112" t="s">
        <v>349</v>
      </c>
      <c r="AA119" s="112"/>
      <c r="AB119" s="112"/>
      <c r="AC119" s="113">
        <f>SUM(AC120:AC121)</f>
        <v>0</v>
      </c>
      <c r="AD119" s="114"/>
      <c r="AE119" s="114"/>
      <c r="AF119" s="114"/>
      <c r="AG119" s="114"/>
      <c r="AH119" s="114"/>
      <c r="AI119" s="114"/>
      <c r="AJ119" s="114"/>
      <c r="AK119" s="114"/>
      <c r="AL119" s="115"/>
      <c r="AM119" s="113">
        <f>SUM(AM120:AM121)</f>
        <v>0</v>
      </c>
      <c r="AN119" s="114"/>
      <c r="AO119" s="114"/>
      <c r="AP119" s="114"/>
      <c r="AQ119" s="114"/>
      <c r="AR119" s="114"/>
      <c r="AS119" s="114"/>
      <c r="AT119" s="114"/>
      <c r="AU119" s="114"/>
      <c r="AV119" s="115"/>
      <c r="AW119" s="113">
        <f>SUM(AW120:AW121)</f>
        <v>0</v>
      </c>
      <c r="AX119" s="114"/>
      <c r="AY119" s="114"/>
      <c r="AZ119" s="114"/>
      <c r="BA119" s="114"/>
      <c r="BB119" s="114"/>
      <c r="BC119" s="114"/>
      <c r="BD119" s="114"/>
      <c r="BE119" s="114"/>
      <c r="BF119" s="115"/>
      <c r="BG119" s="113">
        <f>SUM(BG120:BG121)</f>
        <v>0</v>
      </c>
      <c r="BH119" s="114"/>
      <c r="BI119" s="114"/>
      <c r="BJ119" s="114"/>
      <c r="BK119" s="114"/>
      <c r="BL119" s="114"/>
      <c r="BM119" s="114"/>
      <c r="BN119" s="114"/>
      <c r="BO119" s="114"/>
      <c r="BP119" s="115"/>
      <c r="BQ119" s="113">
        <f>SUM(BQ120:BQ121)</f>
        <v>0</v>
      </c>
      <c r="BR119" s="114"/>
      <c r="BS119" s="114"/>
      <c r="BT119" s="114"/>
      <c r="BU119" s="114"/>
      <c r="BV119" s="114"/>
      <c r="BW119" s="114"/>
      <c r="BX119" s="114"/>
      <c r="BY119" s="114"/>
      <c r="BZ119" s="115"/>
      <c r="CA119" s="116">
        <f>SUM(CA120:CA121)</f>
        <v>0</v>
      </c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>
        <f>SUM(CK120:CK121)</f>
        <v>0</v>
      </c>
      <c r="CL119" s="116"/>
      <c r="CM119" s="116"/>
      <c r="CN119" s="116"/>
      <c r="CO119" s="116"/>
      <c r="CP119" s="116"/>
      <c r="CQ119" s="116"/>
      <c r="CR119" s="116"/>
      <c r="CS119" s="116"/>
      <c r="CT119" s="116"/>
    </row>
    <row r="120" spans="1:98" s="11" customFormat="1" ht="29.25" customHeight="1">
      <c r="A120" s="110" t="s">
        <v>518</v>
      </c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1"/>
      <c r="V120" s="12" t="s">
        <v>481</v>
      </c>
      <c r="W120" s="112" t="s">
        <v>519</v>
      </c>
      <c r="X120" s="112"/>
      <c r="Y120" s="112"/>
      <c r="Z120" s="112"/>
      <c r="AA120" s="112"/>
      <c r="AB120" s="112"/>
      <c r="AC120" s="113"/>
      <c r="AD120" s="114"/>
      <c r="AE120" s="114"/>
      <c r="AF120" s="114"/>
      <c r="AG120" s="114"/>
      <c r="AH120" s="114"/>
      <c r="AI120" s="114"/>
      <c r="AJ120" s="114"/>
      <c r="AK120" s="114"/>
      <c r="AL120" s="115"/>
      <c r="AM120" s="113"/>
      <c r="AN120" s="114"/>
      <c r="AO120" s="114"/>
      <c r="AP120" s="114"/>
      <c r="AQ120" s="114"/>
      <c r="AR120" s="114"/>
      <c r="AS120" s="114"/>
      <c r="AT120" s="114"/>
      <c r="AU120" s="114"/>
      <c r="AV120" s="115"/>
      <c r="AW120" s="113"/>
      <c r="AX120" s="114"/>
      <c r="AY120" s="114"/>
      <c r="AZ120" s="114"/>
      <c r="BA120" s="114"/>
      <c r="BB120" s="114"/>
      <c r="BC120" s="114"/>
      <c r="BD120" s="114"/>
      <c r="BE120" s="114"/>
      <c r="BF120" s="115"/>
      <c r="BG120" s="113"/>
      <c r="BH120" s="114"/>
      <c r="BI120" s="114"/>
      <c r="BJ120" s="114"/>
      <c r="BK120" s="114"/>
      <c r="BL120" s="114"/>
      <c r="BM120" s="114"/>
      <c r="BN120" s="114"/>
      <c r="BO120" s="114"/>
      <c r="BP120" s="115"/>
      <c r="BQ120" s="113"/>
      <c r="BR120" s="114"/>
      <c r="BS120" s="114"/>
      <c r="BT120" s="114"/>
      <c r="BU120" s="114"/>
      <c r="BV120" s="114"/>
      <c r="BW120" s="114"/>
      <c r="BX120" s="114"/>
      <c r="BY120" s="114"/>
      <c r="BZ120" s="115"/>
      <c r="CA120" s="116">
        <f>SUM(AM120:BQ120)</f>
        <v>0</v>
      </c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>
        <f>AC120-CA120</f>
        <v>0</v>
      </c>
      <c r="CL120" s="116"/>
      <c r="CM120" s="116"/>
      <c r="CN120" s="116"/>
      <c r="CO120" s="116"/>
      <c r="CP120" s="116"/>
      <c r="CQ120" s="116"/>
      <c r="CR120" s="116"/>
      <c r="CS120" s="116"/>
      <c r="CT120" s="116"/>
    </row>
    <row r="121" spans="1:98" s="11" customFormat="1" ht="19.5" customHeight="1">
      <c r="A121" s="110" t="s">
        <v>520</v>
      </c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1"/>
      <c r="V121" s="12" t="s">
        <v>481</v>
      </c>
      <c r="W121" s="112" t="s">
        <v>521</v>
      </c>
      <c r="X121" s="112"/>
      <c r="Y121" s="112"/>
      <c r="Z121" s="112"/>
      <c r="AA121" s="112"/>
      <c r="AB121" s="112"/>
      <c r="AC121" s="113"/>
      <c r="AD121" s="114"/>
      <c r="AE121" s="114"/>
      <c r="AF121" s="114"/>
      <c r="AG121" s="114"/>
      <c r="AH121" s="114"/>
      <c r="AI121" s="114"/>
      <c r="AJ121" s="114"/>
      <c r="AK121" s="114"/>
      <c r="AL121" s="115"/>
      <c r="AM121" s="113"/>
      <c r="AN121" s="114"/>
      <c r="AO121" s="114"/>
      <c r="AP121" s="114"/>
      <c r="AQ121" s="114"/>
      <c r="AR121" s="114"/>
      <c r="AS121" s="114"/>
      <c r="AT121" s="114"/>
      <c r="AU121" s="114"/>
      <c r="AV121" s="115"/>
      <c r="AW121" s="113"/>
      <c r="AX121" s="114"/>
      <c r="AY121" s="114"/>
      <c r="AZ121" s="114"/>
      <c r="BA121" s="114"/>
      <c r="BB121" s="114"/>
      <c r="BC121" s="114"/>
      <c r="BD121" s="114"/>
      <c r="BE121" s="114"/>
      <c r="BF121" s="115"/>
      <c r="BG121" s="113"/>
      <c r="BH121" s="114"/>
      <c r="BI121" s="114"/>
      <c r="BJ121" s="114"/>
      <c r="BK121" s="114"/>
      <c r="BL121" s="114"/>
      <c r="BM121" s="114"/>
      <c r="BN121" s="114"/>
      <c r="BO121" s="114"/>
      <c r="BP121" s="115"/>
      <c r="BQ121" s="113"/>
      <c r="BR121" s="114"/>
      <c r="BS121" s="114"/>
      <c r="BT121" s="114"/>
      <c r="BU121" s="114"/>
      <c r="BV121" s="114"/>
      <c r="BW121" s="114"/>
      <c r="BX121" s="114"/>
      <c r="BY121" s="114"/>
      <c r="BZ121" s="115"/>
      <c r="CA121" s="116">
        <f>SUM(AM121:BQ121)</f>
        <v>0</v>
      </c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>
        <f>AC121-CA121</f>
        <v>0</v>
      </c>
      <c r="CL121" s="116"/>
      <c r="CM121" s="116"/>
      <c r="CN121" s="116"/>
      <c r="CO121" s="116"/>
      <c r="CP121" s="116"/>
      <c r="CQ121" s="116"/>
      <c r="CR121" s="116"/>
      <c r="CS121" s="116"/>
      <c r="CT121" s="116"/>
    </row>
    <row r="122" spans="1:98" s="11" customFormat="1" ht="19.5" customHeight="1">
      <c r="A122" s="110" t="s">
        <v>522</v>
      </c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1"/>
      <c r="V122" s="12" t="s">
        <v>481</v>
      </c>
      <c r="W122" s="112" t="s">
        <v>523</v>
      </c>
      <c r="X122" s="112"/>
      <c r="Y122" s="112"/>
      <c r="Z122" s="112" t="s">
        <v>349</v>
      </c>
      <c r="AA122" s="112"/>
      <c r="AB122" s="112"/>
      <c r="AC122" s="113">
        <f>SUM(AC123:AC124)</f>
        <v>0</v>
      </c>
      <c r="AD122" s="114"/>
      <c r="AE122" s="114"/>
      <c r="AF122" s="114"/>
      <c r="AG122" s="114"/>
      <c r="AH122" s="114"/>
      <c r="AI122" s="114"/>
      <c r="AJ122" s="114"/>
      <c r="AK122" s="114"/>
      <c r="AL122" s="115"/>
      <c r="AM122" s="113">
        <f>SUM(AM123:AM124)</f>
        <v>0</v>
      </c>
      <c r="AN122" s="114"/>
      <c r="AO122" s="114"/>
      <c r="AP122" s="114"/>
      <c r="AQ122" s="114"/>
      <c r="AR122" s="114"/>
      <c r="AS122" s="114"/>
      <c r="AT122" s="114"/>
      <c r="AU122" s="114"/>
      <c r="AV122" s="115"/>
      <c r="AW122" s="113">
        <f>SUM(AW123:AW124)</f>
        <v>0</v>
      </c>
      <c r="AX122" s="114"/>
      <c r="AY122" s="114"/>
      <c r="AZ122" s="114"/>
      <c r="BA122" s="114"/>
      <c r="BB122" s="114"/>
      <c r="BC122" s="114"/>
      <c r="BD122" s="114"/>
      <c r="BE122" s="114"/>
      <c r="BF122" s="115"/>
      <c r="BG122" s="113">
        <f>SUM(BG123:BG124)</f>
        <v>0</v>
      </c>
      <c r="BH122" s="114"/>
      <c r="BI122" s="114"/>
      <c r="BJ122" s="114"/>
      <c r="BK122" s="114"/>
      <c r="BL122" s="114"/>
      <c r="BM122" s="114"/>
      <c r="BN122" s="114"/>
      <c r="BO122" s="114"/>
      <c r="BP122" s="115"/>
      <c r="BQ122" s="113">
        <f>SUM(BQ123:BQ124)</f>
        <v>0</v>
      </c>
      <c r="BR122" s="114"/>
      <c r="BS122" s="114"/>
      <c r="BT122" s="114"/>
      <c r="BU122" s="114"/>
      <c r="BV122" s="114"/>
      <c r="BW122" s="114"/>
      <c r="BX122" s="114"/>
      <c r="BY122" s="114"/>
      <c r="BZ122" s="115"/>
      <c r="CA122" s="116">
        <f>SUM(CA123:CA124)</f>
        <v>0</v>
      </c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>
        <f>SUM(CK123:CK124)</f>
        <v>0</v>
      </c>
      <c r="CL122" s="116"/>
      <c r="CM122" s="116"/>
      <c r="CN122" s="116"/>
      <c r="CO122" s="116"/>
      <c r="CP122" s="116"/>
      <c r="CQ122" s="116"/>
      <c r="CR122" s="116"/>
      <c r="CS122" s="116"/>
      <c r="CT122" s="116"/>
    </row>
    <row r="123" spans="1:98" s="11" customFormat="1" ht="29.25" customHeight="1">
      <c r="A123" s="110" t="s">
        <v>524</v>
      </c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1"/>
      <c r="V123" s="12" t="s">
        <v>481</v>
      </c>
      <c r="W123" s="112" t="s">
        <v>525</v>
      </c>
      <c r="X123" s="112"/>
      <c r="Y123" s="112"/>
      <c r="Z123" s="112"/>
      <c r="AA123" s="112"/>
      <c r="AB123" s="112"/>
      <c r="AC123" s="113"/>
      <c r="AD123" s="114"/>
      <c r="AE123" s="114"/>
      <c r="AF123" s="114"/>
      <c r="AG123" s="114"/>
      <c r="AH123" s="114"/>
      <c r="AI123" s="114"/>
      <c r="AJ123" s="114"/>
      <c r="AK123" s="114"/>
      <c r="AL123" s="115"/>
      <c r="AM123" s="113"/>
      <c r="AN123" s="114"/>
      <c r="AO123" s="114"/>
      <c r="AP123" s="114"/>
      <c r="AQ123" s="114"/>
      <c r="AR123" s="114"/>
      <c r="AS123" s="114"/>
      <c r="AT123" s="114"/>
      <c r="AU123" s="114"/>
      <c r="AV123" s="115"/>
      <c r="AW123" s="113"/>
      <c r="AX123" s="114"/>
      <c r="AY123" s="114"/>
      <c r="AZ123" s="114"/>
      <c r="BA123" s="114"/>
      <c r="BB123" s="114"/>
      <c r="BC123" s="114"/>
      <c r="BD123" s="114"/>
      <c r="BE123" s="114"/>
      <c r="BF123" s="115"/>
      <c r="BG123" s="113"/>
      <c r="BH123" s="114"/>
      <c r="BI123" s="114"/>
      <c r="BJ123" s="114"/>
      <c r="BK123" s="114"/>
      <c r="BL123" s="114"/>
      <c r="BM123" s="114"/>
      <c r="BN123" s="114"/>
      <c r="BO123" s="114"/>
      <c r="BP123" s="115"/>
      <c r="BQ123" s="113"/>
      <c r="BR123" s="114"/>
      <c r="BS123" s="114"/>
      <c r="BT123" s="114"/>
      <c r="BU123" s="114"/>
      <c r="BV123" s="114"/>
      <c r="BW123" s="114"/>
      <c r="BX123" s="114"/>
      <c r="BY123" s="114"/>
      <c r="BZ123" s="115"/>
      <c r="CA123" s="116">
        <f>SUM(AM123:BQ123)</f>
        <v>0</v>
      </c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>
        <f>AC123-CA123</f>
        <v>0</v>
      </c>
      <c r="CL123" s="116"/>
      <c r="CM123" s="116"/>
      <c r="CN123" s="116"/>
      <c r="CO123" s="116"/>
      <c r="CP123" s="116"/>
      <c r="CQ123" s="116"/>
      <c r="CR123" s="116"/>
      <c r="CS123" s="116"/>
      <c r="CT123" s="116"/>
    </row>
    <row r="124" spans="1:98" s="11" customFormat="1" ht="19.5" customHeight="1">
      <c r="A124" s="110" t="s">
        <v>526</v>
      </c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1"/>
      <c r="V124" s="12" t="s">
        <v>481</v>
      </c>
      <c r="W124" s="112" t="s">
        <v>527</v>
      </c>
      <c r="X124" s="112"/>
      <c r="Y124" s="112"/>
      <c r="Z124" s="112"/>
      <c r="AA124" s="112"/>
      <c r="AB124" s="112"/>
      <c r="AC124" s="113"/>
      <c r="AD124" s="114"/>
      <c r="AE124" s="114"/>
      <c r="AF124" s="114"/>
      <c r="AG124" s="114"/>
      <c r="AH124" s="114"/>
      <c r="AI124" s="114"/>
      <c r="AJ124" s="114"/>
      <c r="AK124" s="114"/>
      <c r="AL124" s="115"/>
      <c r="AM124" s="113"/>
      <c r="AN124" s="114"/>
      <c r="AO124" s="114"/>
      <c r="AP124" s="114"/>
      <c r="AQ124" s="114"/>
      <c r="AR124" s="114"/>
      <c r="AS124" s="114"/>
      <c r="AT124" s="114"/>
      <c r="AU124" s="114"/>
      <c r="AV124" s="115"/>
      <c r="AW124" s="113"/>
      <c r="AX124" s="114"/>
      <c r="AY124" s="114"/>
      <c r="AZ124" s="114"/>
      <c r="BA124" s="114"/>
      <c r="BB124" s="114"/>
      <c r="BC124" s="114"/>
      <c r="BD124" s="114"/>
      <c r="BE124" s="114"/>
      <c r="BF124" s="115"/>
      <c r="BG124" s="113"/>
      <c r="BH124" s="114"/>
      <c r="BI124" s="114"/>
      <c r="BJ124" s="114"/>
      <c r="BK124" s="114"/>
      <c r="BL124" s="114"/>
      <c r="BM124" s="114"/>
      <c r="BN124" s="114"/>
      <c r="BO124" s="114"/>
      <c r="BP124" s="115"/>
      <c r="BQ124" s="113"/>
      <c r="BR124" s="114"/>
      <c r="BS124" s="114"/>
      <c r="BT124" s="114"/>
      <c r="BU124" s="114"/>
      <c r="BV124" s="114"/>
      <c r="BW124" s="114"/>
      <c r="BX124" s="114"/>
      <c r="BY124" s="114"/>
      <c r="BZ124" s="115"/>
      <c r="CA124" s="116">
        <f>SUM(AM124:BQ124)</f>
        <v>0</v>
      </c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>
        <f>AC124-CA124</f>
        <v>0</v>
      </c>
      <c r="CL124" s="116"/>
      <c r="CM124" s="116"/>
      <c r="CN124" s="116"/>
      <c r="CO124" s="116"/>
      <c r="CP124" s="116"/>
      <c r="CQ124" s="116"/>
      <c r="CR124" s="116"/>
      <c r="CS124" s="116"/>
      <c r="CT124" s="116"/>
    </row>
    <row r="130" spans="1:92" ht="11.25">
      <c r="A130" s="1" t="s">
        <v>1</v>
      </c>
      <c r="K130" s="73"/>
      <c r="L130" s="73"/>
      <c r="M130" s="73"/>
      <c r="N130" s="73"/>
      <c r="O130" s="73"/>
      <c r="P130" s="73"/>
      <c r="Q130" s="73"/>
      <c r="R130" s="73"/>
      <c r="S130" s="73"/>
      <c r="U130" s="74" t="s">
        <v>321</v>
      </c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X130" s="1" t="s">
        <v>2</v>
      </c>
      <c r="BM130" s="73"/>
      <c r="BN130" s="73"/>
      <c r="BO130" s="73"/>
      <c r="BP130" s="73"/>
      <c r="BQ130" s="73"/>
      <c r="BR130" s="73"/>
      <c r="BS130" s="73"/>
      <c r="BT130" s="73"/>
      <c r="BU130" s="73"/>
      <c r="BW130" s="74" t="s">
        <v>314</v>
      </c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</row>
    <row r="131" spans="11:92" ht="11.25" customHeight="1">
      <c r="K131" s="72" t="s">
        <v>3</v>
      </c>
      <c r="L131" s="72"/>
      <c r="M131" s="72"/>
      <c r="N131" s="72"/>
      <c r="O131" s="72"/>
      <c r="P131" s="72"/>
      <c r="Q131" s="72"/>
      <c r="R131" s="72"/>
      <c r="S131" s="72"/>
      <c r="U131" s="72" t="s">
        <v>4</v>
      </c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X131" s="1" t="s">
        <v>5</v>
      </c>
      <c r="BM131" s="72" t="s">
        <v>3</v>
      </c>
      <c r="BN131" s="72"/>
      <c r="BO131" s="72"/>
      <c r="BP131" s="72"/>
      <c r="BQ131" s="72"/>
      <c r="BR131" s="72"/>
      <c r="BS131" s="72"/>
      <c r="BT131" s="72"/>
      <c r="BU131" s="72"/>
      <c r="BW131" s="72" t="s">
        <v>4</v>
      </c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</row>
    <row r="133" spans="1:98" ht="11.25">
      <c r="A133" s="1" t="s">
        <v>6</v>
      </c>
      <c r="K133" s="73"/>
      <c r="L133" s="73"/>
      <c r="M133" s="73"/>
      <c r="N133" s="73"/>
      <c r="O133" s="73"/>
      <c r="P133" s="73"/>
      <c r="Q133" s="73"/>
      <c r="R133" s="73"/>
      <c r="S133" s="73"/>
      <c r="U133" s="74" t="s">
        <v>537</v>
      </c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BH133" s="75" t="s">
        <v>532</v>
      </c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</row>
    <row r="134" spans="11:98" ht="11.25">
      <c r="K134" s="72" t="s">
        <v>3</v>
      </c>
      <c r="L134" s="72"/>
      <c r="M134" s="72"/>
      <c r="N134" s="72"/>
      <c r="O134" s="72"/>
      <c r="P134" s="72"/>
      <c r="Q134" s="72"/>
      <c r="R134" s="72"/>
      <c r="S134" s="72"/>
      <c r="U134" s="72" t="s">
        <v>4</v>
      </c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BH134" s="76" t="s">
        <v>533</v>
      </c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</row>
    <row r="135" spans="11:98" ht="11.25">
      <c r="K135" s="3"/>
      <c r="L135" s="3"/>
      <c r="M135" s="3"/>
      <c r="N135" s="3"/>
      <c r="O135" s="3"/>
      <c r="P135" s="3"/>
      <c r="Q135" s="3"/>
      <c r="R135" s="3"/>
      <c r="S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4" t="s">
        <v>7</v>
      </c>
      <c r="BH135" s="78" t="s">
        <v>534</v>
      </c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1"/>
      <c r="CS135" s="71"/>
      <c r="CT135" s="71"/>
    </row>
    <row r="136" spans="11:95" ht="11.25" customHeight="1">
      <c r="K136" s="3"/>
      <c r="L136" s="3"/>
      <c r="M136" s="3"/>
      <c r="N136" s="3"/>
      <c r="O136" s="3"/>
      <c r="P136" s="3"/>
      <c r="Q136" s="3"/>
      <c r="R136" s="3"/>
      <c r="S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BH136" s="82" t="s">
        <v>8</v>
      </c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</row>
    <row r="137" spans="11:95" ht="11.25">
      <c r="K137" s="3"/>
      <c r="L137" s="3"/>
      <c r="M137" s="3"/>
      <c r="N137" s="3"/>
      <c r="O137" s="3"/>
      <c r="P137" s="3"/>
      <c r="Q137" s="3"/>
      <c r="R137" s="3"/>
      <c r="S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1" t="s">
        <v>1</v>
      </c>
      <c r="BA137" s="73" t="s">
        <v>535</v>
      </c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N137" s="73"/>
      <c r="BO137" s="73"/>
      <c r="BP137" s="73"/>
      <c r="BQ137" s="73"/>
      <c r="BR137" s="73"/>
      <c r="BS137" s="73"/>
      <c r="BT137" s="73"/>
      <c r="BU137" s="73"/>
      <c r="BV137" s="73"/>
      <c r="BX137" s="74" t="s">
        <v>313</v>
      </c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4"/>
      <c r="CQ137" s="74"/>
    </row>
    <row r="138" spans="40:95" ht="11.25" customHeight="1">
      <c r="AN138" s="1" t="s">
        <v>9</v>
      </c>
      <c r="BA138" s="72" t="s">
        <v>10</v>
      </c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N138" s="72" t="s">
        <v>3</v>
      </c>
      <c r="BO138" s="72"/>
      <c r="BP138" s="72"/>
      <c r="BQ138" s="72"/>
      <c r="BR138" s="72"/>
      <c r="BS138" s="72"/>
      <c r="BT138" s="72"/>
      <c r="BU138" s="72"/>
      <c r="BV138" s="72"/>
      <c r="BX138" s="72" t="s">
        <v>4</v>
      </c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</row>
    <row r="139" spans="51:91" ht="11.25"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L139" s="3"/>
      <c r="BM139" s="3"/>
      <c r="BN139" s="3"/>
      <c r="BO139" s="3"/>
      <c r="BP139" s="3"/>
      <c r="BQ139" s="3"/>
      <c r="BR139" s="3"/>
      <c r="BS139" s="3"/>
      <c r="BT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</row>
    <row r="140" spans="1:49" ht="11.25">
      <c r="A140" s="1" t="s">
        <v>11</v>
      </c>
      <c r="H140" s="73" t="s">
        <v>322</v>
      </c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F140" s="74" t="s">
        <v>323</v>
      </c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</row>
    <row r="141" spans="8:49" ht="11.25" customHeight="1">
      <c r="H141" s="72" t="s">
        <v>10</v>
      </c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U141" s="72" t="s">
        <v>3</v>
      </c>
      <c r="V141" s="72"/>
      <c r="W141" s="72"/>
      <c r="X141" s="72"/>
      <c r="Y141" s="72"/>
      <c r="Z141" s="72"/>
      <c r="AA141" s="72"/>
      <c r="AB141" s="72"/>
      <c r="AC141" s="72"/>
      <c r="AD141" s="72"/>
      <c r="AF141" s="72" t="s">
        <v>4</v>
      </c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</row>
    <row r="143" ht="11.25">
      <c r="B143" s="1" t="s">
        <v>536</v>
      </c>
    </row>
  </sheetData>
  <sheetProtection/>
  <mergeCells count="950">
    <mergeCell ref="BG124:BP124"/>
    <mergeCell ref="BQ124:BZ124"/>
    <mergeCell ref="CA124:CJ124"/>
    <mergeCell ref="CK124:CT124"/>
    <mergeCell ref="BG123:BP123"/>
    <mergeCell ref="BQ123:BZ123"/>
    <mergeCell ref="CA123:CJ123"/>
    <mergeCell ref="CK123:CT123"/>
    <mergeCell ref="AW123:BF123"/>
    <mergeCell ref="A124:U124"/>
    <mergeCell ref="W124:Y124"/>
    <mergeCell ref="Z124:AB124"/>
    <mergeCell ref="AC124:AL124"/>
    <mergeCell ref="AM124:AV124"/>
    <mergeCell ref="AW124:BF124"/>
    <mergeCell ref="AW122:BF122"/>
    <mergeCell ref="BG122:BP122"/>
    <mergeCell ref="BQ122:BZ122"/>
    <mergeCell ref="CA122:CJ122"/>
    <mergeCell ref="CK122:CT122"/>
    <mergeCell ref="A123:U123"/>
    <mergeCell ref="W123:Y123"/>
    <mergeCell ref="Z123:AB123"/>
    <mergeCell ref="AC123:AL123"/>
    <mergeCell ref="AM123:AV123"/>
    <mergeCell ref="AW121:BF121"/>
    <mergeCell ref="BG121:BP121"/>
    <mergeCell ref="BQ121:BZ121"/>
    <mergeCell ref="CA121:CJ121"/>
    <mergeCell ref="CK121:CT121"/>
    <mergeCell ref="A122:U122"/>
    <mergeCell ref="W122:Y122"/>
    <mergeCell ref="Z122:AB122"/>
    <mergeCell ref="AC122:AL122"/>
    <mergeCell ref="AM122:AV122"/>
    <mergeCell ref="AW120:BF120"/>
    <mergeCell ref="BG120:BP120"/>
    <mergeCell ref="BQ120:BZ120"/>
    <mergeCell ref="CA120:CJ120"/>
    <mergeCell ref="CK120:CT120"/>
    <mergeCell ref="A121:U121"/>
    <mergeCell ref="W121:Y121"/>
    <mergeCell ref="Z121:AB121"/>
    <mergeCell ref="AC121:AL121"/>
    <mergeCell ref="AM121:AV121"/>
    <mergeCell ref="AW119:BF119"/>
    <mergeCell ref="BG119:BP119"/>
    <mergeCell ref="BQ119:BZ119"/>
    <mergeCell ref="CA119:CJ119"/>
    <mergeCell ref="CK119:CT119"/>
    <mergeCell ref="A120:U120"/>
    <mergeCell ref="W120:Y120"/>
    <mergeCell ref="Z120:AB120"/>
    <mergeCell ref="AC120:AL120"/>
    <mergeCell ref="AM120:AV120"/>
    <mergeCell ref="AW117:BF117"/>
    <mergeCell ref="BG117:BP117"/>
    <mergeCell ref="BQ117:BZ117"/>
    <mergeCell ref="CA117:CJ117"/>
    <mergeCell ref="CK117:CT117"/>
    <mergeCell ref="A119:U119"/>
    <mergeCell ref="W119:Y119"/>
    <mergeCell ref="Z119:AB119"/>
    <mergeCell ref="AC119:AL119"/>
    <mergeCell ref="AM119:AV119"/>
    <mergeCell ref="AM116:AV116"/>
    <mergeCell ref="AW116:BF116"/>
    <mergeCell ref="BG116:BP116"/>
    <mergeCell ref="BQ116:BZ116"/>
    <mergeCell ref="CA116:CJ116"/>
    <mergeCell ref="A117:U117"/>
    <mergeCell ref="W117:Y117"/>
    <mergeCell ref="Z117:AB117"/>
    <mergeCell ref="AC117:AL117"/>
    <mergeCell ref="AM117:AV117"/>
    <mergeCell ref="BG112:BP112"/>
    <mergeCell ref="BQ112:BZ112"/>
    <mergeCell ref="CA112:CJ112"/>
    <mergeCell ref="CK112:CT112"/>
    <mergeCell ref="A114:U116"/>
    <mergeCell ref="W114:Y116"/>
    <mergeCell ref="Z114:AB116"/>
    <mergeCell ref="AC114:AL116"/>
    <mergeCell ref="AM114:CJ115"/>
    <mergeCell ref="CK114:CT116"/>
    <mergeCell ref="BG111:BP111"/>
    <mergeCell ref="BQ111:BZ111"/>
    <mergeCell ref="CA111:CJ111"/>
    <mergeCell ref="CK111:CT111"/>
    <mergeCell ref="A112:U112"/>
    <mergeCell ref="W112:Y112"/>
    <mergeCell ref="Z112:AB112"/>
    <mergeCell ref="AC112:AL112"/>
    <mergeCell ref="AM112:AV112"/>
    <mergeCell ref="AW112:BF112"/>
    <mergeCell ref="BG110:BP110"/>
    <mergeCell ref="BQ110:BZ110"/>
    <mergeCell ref="CA110:CJ110"/>
    <mergeCell ref="CK110:CT110"/>
    <mergeCell ref="A111:U111"/>
    <mergeCell ref="W111:Y111"/>
    <mergeCell ref="Z111:AB111"/>
    <mergeCell ref="AC111:AL111"/>
    <mergeCell ref="AM111:AV111"/>
    <mergeCell ref="AW111:BF111"/>
    <mergeCell ref="BG109:BP109"/>
    <mergeCell ref="BQ109:BZ109"/>
    <mergeCell ref="CA109:CJ109"/>
    <mergeCell ref="CK109:CT109"/>
    <mergeCell ref="A110:U110"/>
    <mergeCell ref="W110:Y110"/>
    <mergeCell ref="Z110:AB110"/>
    <mergeCell ref="AC110:AL110"/>
    <mergeCell ref="AM110:AV110"/>
    <mergeCell ref="AW110:BF110"/>
    <mergeCell ref="BG108:BP108"/>
    <mergeCell ref="BQ108:BZ108"/>
    <mergeCell ref="CA108:CJ108"/>
    <mergeCell ref="CK108:CT108"/>
    <mergeCell ref="A109:U109"/>
    <mergeCell ref="W109:Y109"/>
    <mergeCell ref="Z109:AB109"/>
    <mergeCell ref="AC109:AL109"/>
    <mergeCell ref="AM109:AV109"/>
    <mergeCell ref="AW109:BF109"/>
    <mergeCell ref="BG107:BP107"/>
    <mergeCell ref="BQ107:BZ107"/>
    <mergeCell ref="CA107:CJ107"/>
    <mergeCell ref="CK107:CT107"/>
    <mergeCell ref="A108:U108"/>
    <mergeCell ref="W108:Y108"/>
    <mergeCell ref="Z108:AB108"/>
    <mergeCell ref="AC108:AL108"/>
    <mergeCell ref="AM108:AV108"/>
    <mergeCell ref="AW108:BF108"/>
    <mergeCell ref="BG106:BP106"/>
    <mergeCell ref="BQ106:BZ106"/>
    <mergeCell ref="CA106:CJ106"/>
    <mergeCell ref="CK106:CT106"/>
    <mergeCell ref="A107:U107"/>
    <mergeCell ref="W107:Y107"/>
    <mergeCell ref="Z107:AB107"/>
    <mergeCell ref="AC107:AL107"/>
    <mergeCell ref="AM107:AV107"/>
    <mergeCell ref="AW107:BF107"/>
    <mergeCell ref="BG105:BP105"/>
    <mergeCell ref="BQ105:BZ105"/>
    <mergeCell ref="CA105:CJ105"/>
    <mergeCell ref="CK105:CT105"/>
    <mergeCell ref="A106:U106"/>
    <mergeCell ref="W106:Y106"/>
    <mergeCell ref="Z106:AB106"/>
    <mergeCell ref="AC106:AL106"/>
    <mergeCell ref="AM106:AV106"/>
    <mergeCell ref="AW106:BF106"/>
    <mergeCell ref="BG104:BP104"/>
    <mergeCell ref="BQ104:BZ104"/>
    <mergeCell ref="CA104:CJ104"/>
    <mergeCell ref="CK104:CT104"/>
    <mergeCell ref="A105:U105"/>
    <mergeCell ref="W105:Y105"/>
    <mergeCell ref="Z105:AB105"/>
    <mergeCell ref="AC105:AL105"/>
    <mergeCell ref="AM105:AV105"/>
    <mergeCell ref="AW105:BF105"/>
    <mergeCell ref="BG103:BP103"/>
    <mergeCell ref="BQ103:BZ103"/>
    <mergeCell ref="CA103:CJ103"/>
    <mergeCell ref="CK103:CT103"/>
    <mergeCell ref="A104:U104"/>
    <mergeCell ref="W104:Y104"/>
    <mergeCell ref="Z104:AB104"/>
    <mergeCell ref="AC104:AL104"/>
    <mergeCell ref="AM104:AV104"/>
    <mergeCell ref="AW104:BF104"/>
    <mergeCell ref="BG102:BP102"/>
    <mergeCell ref="BQ102:BZ102"/>
    <mergeCell ref="CA102:CJ102"/>
    <mergeCell ref="CK102:CT102"/>
    <mergeCell ref="A103:U103"/>
    <mergeCell ref="W103:Y103"/>
    <mergeCell ref="Z103:AB103"/>
    <mergeCell ref="AC103:AL103"/>
    <mergeCell ref="AM103:AV103"/>
    <mergeCell ref="AW103:BF103"/>
    <mergeCell ref="BG101:BP101"/>
    <mergeCell ref="BQ101:BZ101"/>
    <mergeCell ref="CA101:CJ101"/>
    <mergeCell ref="CK101:CT101"/>
    <mergeCell ref="A102:U102"/>
    <mergeCell ref="W102:Y102"/>
    <mergeCell ref="Z102:AB102"/>
    <mergeCell ref="AC102:AL102"/>
    <mergeCell ref="AM102:AV102"/>
    <mergeCell ref="AW102:BF102"/>
    <mergeCell ref="BG100:BP100"/>
    <mergeCell ref="BQ100:BZ100"/>
    <mergeCell ref="CA100:CJ100"/>
    <mergeCell ref="CK100:CT100"/>
    <mergeCell ref="A101:U101"/>
    <mergeCell ref="W101:Y101"/>
    <mergeCell ref="Z101:AB101"/>
    <mergeCell ref="AC101:AL101"/>
    <mergeCell ref="AM101:AV101"/>
    <mergeCell ref="AW101:BF101"/>
    <mergeCell ref="BG99:BP99"/>
    <mergeCell ref="BQ99:BZ99"/>
    <mergeCell ref="CA99:CJ99"/>
    <mergeCell ref="CK99:CT99"/>
    <mergeCell ref="A100:U100"/>
    <mergeCell ref="W100:Y100"/>
    <mergeCell ref="Z100:AB100"/>
    <mergeCell ref="AC100:AL100"/>
    <mergeCell ref="AM100:AV100"/>
    <mergeCell ref="AW100:BF100"/>
    <mergeCell ref="BG98:BP98"/>
    <mergeCell ref="BQ98:BZ98"/>
    <mergeCell ref="CA98:CJ98"/>
    <mergeCell ref="CK98:CT98"/>
    <mergeCell ref="A99:U99"/>
    <mergeCell ref="W99:Y99"/>
    <mergeCell ref="Z99:AB99"/>
    <mergeCell ref="AC99:AL99"/>
    <mergeCell ref="AM99:AV99"/>
    <mergeCell ref="AW99:BF99"/>
    <mergeCell ref="BG97:BP97"/>
    <mergeCell ref="BQ97:BZ97"/>
    <mergeCell ref="CA97:CJ97"/>
    <mergeCell ref="CK97:CT97"/>
    <mergeCell ref="A98:U98"/>
    <mergeCell ref="W98:Y98"/>
    <mergeCell ref="Z98:AB98"/>
    <mergeCell ref="AC98:AL98"/>
    <mergeCell ref="AM98:AV98"/>
    <mergeCell ref="AW98:BF98"/>
    <mergeCell ref="BG96:BP96"/>
    <mergeCell ref="BQ96:BZ96"/>
    <mergeCell ref="CA96:CJ96"/>
    <mergeCell ref="CK96:CT96"/>
    <mergeCell ref="A97:U97"/>
    <mergeCell ref="W97:Y97"/>
    <mergeCell ref="Z97:AB97"/>
    <mergeCell ref="AC97:AL97"/>
    <mergeCell ref="AM97:AV97"/>
    <mergeCell ref="AW97:BF97"/>
    <mergeCell ref="BG94:BP94"/>
    <mergeCell ref="BQ94:BZ94"/>
    <mergeCell ref="CA94:CJ94"/>
    <mergeCell ref="CK94:CT94"/>
    <mergeCell ref="A96:U96"/>
    <mergeCell ref="W96:Y96"/>
    <mergeCell ref="Z96:AB96"/>
    <mergeCell ref="AC96:AL96"/>
    <mergeCell ref="AM96:AV96"/>
    <mergeCell ref="AW96:BF96"/>
    <mergeCell ref="AW93:BF93"/>
    <mergeCell ref="BG93:BP93"/>
    <mergeCell ref="BQ93:BZ93"/>
    <mergeCell ref="CA93:CJ93"/>
    <mergeCell ref="A94:U94"/>
    <mergeCell ref="W94:Y94"/>
    <mergeCell ref="Z94:AB94"/>
    <mergeCell ref="AC94:AL94"/>
    <mergeCell ref="AM94:AV94"/>
    <mergeCell ref="AW94:BF94"/>
    <mergeCell ref="BQ89:BZ89"/>
    <mergeCell ref="CA89:CJ89"/>
    <mergeCell ref="CK89:CT89"/>
    <mergeCell ref="A91:U93"/>
    <mergeCell ref="W91:Y93"/>
    <mergeCell ref="Z91:AB93"/>
    <mergeCell ref="AC91:AL93"/>
    <mergeCell ref="AM91:CJ92"/>
    <mergeCell ref="CK91:CT93"/>
    <mergeCell ref="AM93:AV93"/>
    <mergeCell ref="BQ88:BZ88"/>
    <mergeCell ref="CA88:CJ88"/>
    <mergeCell ref="CK88:CT88"/>
    <mergeCell ref="A89:U89"/>
    <mergeCell ref="W89:Y89"/>
    <mergeCell ref="Z89:AB89"/>
    <mergeCell ref="AC89:AL89"/>
    <mergeCell ref="AM89:AV89"/>
    <mergeCell ref="AW89:BF89"/>
    <mergeCell ref="BG89:BP89"/>
    <mergeCell ref="BQ87:BZ87"/>
    <mergeCell ref="CA87:CJ87"/>
    <mergeCell ref="CK87:CT87"/>
    <mergeCell ref="A88:U88"/>
    <mergeCell ref="W88:Y88"/>
    <mergeCell ref="Z88:AB88"/>
    <mergeCell ref="AC88:AL88"/>
    <mergeCell ref="AM88:AV88"/>
    <mergeCell ref="AW88:BF88"/>
    <mergeCell ref="BG88:BP88"/>
    <mergeCell ref="BQ86:BZ86"/>
    <mergeCell ref="CA86:CJ86"/>
    <mergeCell ref="CK86:CT86"/>
    <mergeCell ref="A87:U87"/>
    <mergeCell ref="W87:Y87"/>
    <mergeCell ref="Z87:AB87"/>
    <mergeCell ref="AC87:AL87"/>
    <mergeCell ref="AM87:AV87"/>
    <mergeCell ref="AW87:BF87"/>
    <mergeCell ref="BG87:BP87"/>
    <mergeCell ref="BQ85:BZ85"/>
    <mergeCell ref="CA85:CJ85"/>
    <mergeCell ref="CK85:CT85"/>
    <mergeCell ref="A86:U86"/>
    <mergeCell ref="W86:Y86"/>
    <mergeCell ref="Z86:AB86"/>
    <mergeCell ref="AC86:AL86"/>
    <mergeCell ref="AM86:AV86"/>
    <mergeCell ref="AW86:BF86"/>
    <mergeCell ref="BG86:BP86"/>
    <mergeCell ref="BQ84:BZ84"/>
    <mergeCell ref="CA84:CJ84"/>
    <mergeCell ref="CK84:CT84"/>
    <mergeCell ref="A85:U85"/>
    <mergeCell ref="W85:Y85"/>
    <mergeCell ref="Z85:AB85"/>
    <mergeCell ref="AC85:AL85"/>
    <mergeCell ref="AM85:AV85"/>
    <mergeCell ref="AW85:BF85"/>
    <mergeCell ref="BG85:BP85"/>
    <mergeCell ref="BQ83:BZ83"/>
    <mergeCell ref="CA83:CJ83"/>
    <mergeCell ref="CK83:CT83"/>
    <mergeCell ref="A84:U84"/>
    <mergeCell ref="W84:Y84"/>
    <mergeCell ref="Z84:AB84"/>
    <mergeCell ref="AC84:AL84"/>
    <mergeCell ref="AM84:AV84"/>
    <mergeCell ref="AW84:BF84"/>
    <mergeCell ref="BG84:BP84"/>
    <mergeCell ref="BQ82:BZ82"/>
    <mergeCell ref="CA82:CJ82"/>
    <mergeCell ref="CK82:CT82"/>
    <mergeCell ref="A83:U83"/>
    <mergeCell ref="W83:Y83"/>
    <mergeCell ref="Z83:AB83"/>
    <mergeCell ref="AC83:AL83"/>
    <mergeCell ref="AM83:AV83"/>
    <mergeCell ref="AW83:BF83"/>
    <mergeCell ref="BG83:BP83"/>
    <mergeCell ref="BQ81:BZ81"/>
    <mergeCell ref="CA81:CJ81"/>
    <mergeCell ref="CK81:CT81"/>
    <mergeCell ref="A82:U82"/>
    <mergeCell ref="W82:Y82"/>
    <mergeCell ref="Z82:AB82"/>
    <mergeCell ref="AC82:AL82"/>
    <mergeCell ref="AM82:AV82"/>
    <mergeCell ref="AW82:BF82"/>
    <mergeCell ref="BG82:BP82"/>
    <mergeCell ref="BQ80:BZ80"/>
    <mergeCell ref="CA80:CJ80"/>
    <mergeCell ref="CK80:CT80"/>
    <mergeCell ref="A81:U81"/>
    <mergeCell ref="W81:Y81"/>
    <mergeCell ref="Z81:AB81"/>
    <mergeCell ref="AC81:AL81"/>
    <mergeCell ref="AM81:AV81"/>
    <mergeCell ref="AW81:BF81"/>
    <mergeCell ref="BG81:BP81"/>
    <mergeCell ref="BQ79:BZ79"/>
    <mergeCell ref="CA79:CJ79"/>
    <mergeCell ref="CK79:CT79"/>
    <mergeCell ref="A80:U80"/>
    <mergeCell ref="W80:Y80"/>
    <mergeCell ref="Z80:AB80"/>
    <mergeCell ref="AC80:AL80"/>
    <mergeCell ref="AM80:AV80"/>
    <mergeCell ref="AW80:BF80"/>
    <mergeCell ref="BG80:BP80"/>
    <mergeCell ref="BQ78:BZ78"/>
    <mergeCell ref="CA78:CJ78"/>
    <mergeCell ref="CK78:CT78"/>
    <mergeCell ref="A79:U79"/>
    <mergeCell ref="W79:Y79"/>
    <mergeCell ref="Z79:AB79"/>
    <mergeCell ref="AC79:AL79"/>
    <mergeCell ref="AM79:AV79"/>
    <mergeCell ref="AW79:BF79"/>
    <mergeCell ref="BG79:BP79"/>
    <mergeCell ref="BQ77:BZ77"/>
    <mergeCell ref="CA77:CJ77"/>
    <mergeCell ref="CK77:CT77"/>
    <mergeCell ref="A78:U78"/>
    <mergeCell ref="W78:Y78"/>
    <mergeCell ref="Z78:AB78"/>
    <mergeCell ref="AC78:AL78"/>
    <mergeCell ref="AM78:AV78"/>
    <mergeCell ref="AW78:BF78"/>
    <mergeCell ref="BG78:BP78"/>
    <mergeCell ref="BQ76:BZ76"/>
    <mergeCell ref="CA76:CJ76"/>
    <mergeCell ref="CK76:CT76"/>
    <mergeCell ref="A77:U77"/>
    <mergeCell ref="W77:Y77"/>
    <mergeCell ref="Z77:AB77"/>
    <mergeCell ref="AC77:AL77"/>
    <mergeCell ref="AM77:AV77"/>
    <mergeCell ref="AW77:BF77"/>
    <mergeCell ref="BG77:BP77"/>
    <mergeCell ref="BQ75:BZ75"/>
    <mergeCell ref="CA75:CJ75"/>
    <mergeCell ref="CK75:CT75"/>
    <mergeCell ref="A76:U76"/>
    <mergeCell ref="W76:Y76"/>
    <mergeCell ref="Z76:AB76"/>
    <mergeCell ref="AC76:AL76"/>
    <mergeCell ref="AM76:AV76"/>
    <mergeCell ref="AW76:BF76"/>
    <mergeCell ref="BG76:BP76"/>
    <mergeCell ref="BQ74:BZ74"/>
    <mergeCell ref="CA74:CJ74"/>
    <mergeCell ref="CK74:CT74"/>
    <mergeCell ref="A75:U75"/>
    <mergeCell ref="W75:Y75"/>
    <mergeCell ref="Z75:AB75"/>
    <mergeCell ref="AC75:AL75"/>
    <mergeCell ref="AM75:AV75"/>
    <mergeCell ref="AW75:BF75"/>
    <mergeCell ref="BG75:BP75"/>
    <mergeCell ref="BQ73:BZ73"/>
    <mergeCell ref="CA73:CJ73"/>
    <mergeCell ref="CK73:CT73"/>
    <mergeCell ref="A74:U74"/>
    <mergeCell ref="W74:Y74"/>
    <mergeCell ref="Z74:AB74"/>
    <mergeCell ref="AC74:AL74"/>
    <mergeCell ref="AM74:AV74"/>
    <mergeCell ref="AW74:BF74"/>
    <mergeCell ref="BG74:BP74"/>
    <mergeCell ref="BQ71:BZ71"/>
    <mergeCell ref="CA71:CJ71"/>
    <mergeCell ref="CK71:CT71"/>
    <mergeCell ref="A73:U73"/>
    <mergeCell ref="W73:Y73"/>
    <mergeCell ref="Z73:AB73"/>
    <mergeCell ref="AC73:AL73"/>
    <mergeCell ref="AM73:AV73"/>
    <mergeCell ref="AW73:BF73"/>
    <mergeCell ref="BG73:BP73"/>
    <mergeCell ref="BG70:BP70"/>
    <mergeCell ref="BQ70:BZ70"/>
    <mergeCell ref="CA70:CJ70"/>
    <mergeCell ref="A71:U71"/>
    <mergeCell ref="W71:Y71"/>
    <mergeCell ref="Z71:AB71"/>
    <mergeCell ref="AC71:AL71"/>
    <mergeCell ref="AM71:AV71"/>
    <mergeCell ref="AW71:BF71"/>
    <mergeCell ref="BG71:BP71"/>
    <mergeCell ref="CA66:CJ66"/>
    <mergeCell ref="CK66:CT66"/>
    <mergeCell ref="A68:U70"/>
    <mergeCell ref="W68:Y70"/>
    <mergeCell ref="Z68:AB70"/>
    <mergeCell ref="AC68:AL70"/>
    <mergeCell ref="AM68:CJ69"/>
    <mergeCell ref="CK68:CT70"/>
    <mergeCell ref="AM70:AV70"/>
    <mergeCell ref="AW70:BF70"/>
    <mergeCell ref="CA65:CJ65"/>
    <mergeCell ref="CK65:CT65"/>
    <mergeCell ref="A66:U66"/>
    <mergeCell ref="W66:Y66"/>
    <mergeCell ref="Z66:AB66"/>
    <mergeCell ref="AC66:AL66"/>
    <mergeCell ref="AM66:AV66"/>
    <mergeCell ref="AW66:BF66"/>
    <mergeCell ref="BG66:BP66"/>
    <mergeCell ref="BQ66:BZ66"/>
    <mergeCell ref="CA64:CJ64"/>
    <mergeCell ref="CK64:CT64"/>
    <mergeCell ref="A65:U65"/>
    <mergeCell ref="W65:Y65"/>
    <mergeCell ref="Z65:AB65"/>
    <mergeCell ref="AC65:AL65"/>
    <mergeCell ref="AM65:AV65"/>
    <mergeCell ref="AW65:BF65"/>
    <mergeCell ref="BG65:BP65"/>
    <mergeCell ref="BQ65:BZ65"/>
    <mergeCell ref="CA63:CJ63"/>
    <mergeCell ref="CK63:CT63"/>
    <mergeCell ref="A64:U64"/>
    <mergeCell ref="W64:Y64"/>
    <mergeCell ref="Z64:AB64"/>
    <mergeCell ref="AC64:AL64"/>
    <mergeCell ref="AM64:AV64"/>
    <mergeCell ref="AW64:BF64"/>
    <mergeCell ref="BG64:BP64"/>
    <mergeCell ref="BQ64:BZ64"/>
    <mergeCell ref="CA62:CJ62"/>
    <mergeCell ref="CK62:CT62"/>
    <mergeCell ref="A63:U63"/>
    <mergeCell ref="W63:Y63"/>
    <mergeCell ref="Z63:AB63"/>
    <mergeCell ref="AC63:AL63"/>
    <mergeCell ref="AM63:AV63"/>
    <mergeCell ref="AW63:BF63"/>
    <mergeCell ref="BG63:BP63"/>
    <mergeCell ref="BQ63:BZ63"/>
    <mergeCell ref="CA61:CJ61"/>
    <mergeCell ref="CK61:CT61"/>
    <mergeCell ref="A62:U62"/>
    <mergeCell ref="W62:Y62"/>
    <mergeCell ref="Z62:AB62"/>
    <mergeCell ref="AC62:AL62"/>
    <mergeCell ref="AM62:AV62"/>
    <mergeCell ref="AW62:BF62"/>
    <mergeCell ref="BG62:BP62"/>
    <mergeCell ref="BQ62:BZ62"/>
    <mergeCell ref="CA60:CJ60"/>
    <mergeCell ref="CK60:CT60"/>
    <mergeCell ref="A61:U61"/>
    <mergeCell ref="W61:Y61"/>
    <mergeCell ref="Z61:AB61"/>
    <mergeCell ref="AC61:AL61"/>
    <mergeCell ref="AM61:AV61"/>
    <mergeCell ref="AW61:BF61"/>
    <mergeCell ref="BG61:BP61"/>
    <mergeCell ref="BQ61:BZ61"/>
    <mergeCell ref="CA59:CJ59"/>
    <mergeCell ref="CK59:CT59"/>
    <mergeCell ref="A60:U60"/>
    <mergeCell ref="W60:Y60"/>
    <mergeCell ref="Z60:AB60"/>
    <mergeCell ref="AC60:AL60"/>
    <mergeCell ref="AM60:AV60"/>
    <mergeCell ref="AW60:BF60"/>
    <mergeCell ref="BG60:BP60"/>
    <mergeCell ref="BQ60:BZ60"/>
    <mergeCell ref="CA58:CJ58"/>
    <mergeCell ref="CK58:CT58"/>
    <mergeCell ref="A59:U59"/>
    <mergeCell ref="W59:Y59"/>
    <mergeCell ref="Z59:AB59"/>
    <mergeCell ref="AC59:AL59"/>
    <mergeCell ref="AM59:AV59"/>
    <mergeCell ref="AW59:BF59"/>
    <mergeCell ref="BG59:BP59"/>
    <mergeCell ref="BQ59:BZ59"/>
    <mergeCell ref="CA57:CJ57"/>
    <mergeCell ref="CK57:CT57"/>
    <mergeCell ref="A58:U58"/>
    <mergeCell ref="W58:Y58"/>
    <mergeCell ref="Z58:AB58"/>
    <mergeCell ref="AC58:AL58"/>
    <mergeCell ref="AM58:AV58"/>
    <mergeCell ref="AW58:BF58"/>
    <mergeCell ref="BG58:BP58"/>
    <mergeCell ref="BQ58:BZ58"/>
    <mergeCell ref="CA56:CJ56"/>
    <mergeCell ref="CK56:CT56"/>
    <mergeCell ref="A57:U57"/>
    <mergeCell ref="W57:Y57"/>
    <mergeCell ref="Z57:AB57"/>
    <mergeCell ref="AC57:AL57"/>
    <mergeCell ref="AM57:AV57"/>
    <mergeCell ref="AW57:BF57"/>
    <mergeCell ref="BG57:BP57"/>
    <mergeCell ref="BQ57:BZ57"/>
    <mergeCell ref="CA55:CJ55"/>
    <mergeCell ref="CK55:CT55"/>
    <mergeCell ref="A56:U56"/>
    <mergeCell ref="W56:Y56"/>
    <mergeCell ref="Z56:AB56"/>
    <mergeCell ref="AC56:AL56"/>
    <mergeCell ref="AM56:AV56"/>
    <mergeCell ref="AW56:BF56"/>
    <mergeCell ref="BG56:BP56"/>
    <mergeCell ref="BQ56:BZ56"/>
    <mergeCell ref="CA54:CJ54"/>
    <mergeCell ref="CK54:CT54"/>
    <mergeCell ref="A55:U55"/>
    <mergeCell ref="W55:Y55"/>
    <mergeCell ref="Z55:AB55"/>
    <mergeCell ref="AC55:AL55"/>
    <mergeCell ref="AM55:AV55"/>
    <mergeCell ref="AW55:BF55"/>
    <mergeCell ref="BG55:BP55"/>
    <mergeCell ref="BQ55:BZ55"/>
    <mergeCell ref="CA53:CJ53"/>
    <mergeCell ref="CK53:CT53"/>
    <mergeCell ref="A54:U54"/>
    <mergeCell ref="W54:Y54"/>
    <mergeCell ref="Z54:AB54"/>
    <mergeCell ref="AC54:AL54"/>
    <mergeCell ref="AM54:AV54"/>
    <mergeCell ref="AW54:BF54"/>
    <mergeCell ref="BG54:BP54"/>
    <mergeCell ref="BQ54:BZ54"/>
    <mergeCell ref="CA52:CJ52"/>
    <mergeCell ref="CK52:CT52"/>
    <mergeCell ref="A53:U53"/>
    <mergeCell ref="W53:Y53"/>
    <mergeCell ref="Z53:AB53"/>
    <mergeCell ref="AC53:AL53"/>
    <mergeCell ref="AM53:AV53"/>
    <mergeCell ref="AW53:BF53"/>
    <mergeCell ref="BG53:BP53"/>
    <mergeCell ref="BQ53:BZ53"/>
    <mergeCell ref="CA51:CJ51"/>
    <mergeCell ref="CK51:CT51"/>
    <mergeCell ref="A52:U52"/>
    <mergeCell ref="W52:Y52"/>
    <mergeCell ref="Z52:AB52"/>
    <mergeCell ref="AC52:AL52"/>
    <mergeCell ref="AM52:AV52"/>
    <mergeCell ref="AW52:BF52"/>
    <mergeCell ref="BG52:BP52"/>
    <mergeCell ref="BQ52:BZ52"/>
    <mergeCell ref="CA50:CJ50"/>
    <mergeCell ref="CK50:CT50"/>
    <mergeCell ref="A51:U51"/>
    <mergeCell ref="W51:Y51"/>
    <mergeCell ref="Z51:AB51"/>
    <mergeCell ref="AC51:AL51"/>
    <mergeCell ref="AM51:AV51"/>
    <mergeCell ref="AW51:BF51"/>
    <mergeCell ref="BG51:BP51"/>
    <mergeCell ref="BQ51:BZ51"/>
    <mergeCell ref="CA49:CJ49"/>
    <mergeCell ref="CK49:CT49"/>
    <mergeCell ref="A50:U50"/>
    <mergeCell ref="W50:Y50"/>
    <mergeCell ref="Z50:AB50"/>
    <mergeCell ref="AC50:AL50"/>
    <mergeCell ref="AM50:AV50"/>
    <mergeCell ref="AW50:BF50"/>
    <mergeCell ref="BG50:BP50"/>
    <mergeCell ref="BQ50:BZ50"/>
    <mergeCell ref="CA47:CJ47"/>
    <mergeCell ref="CK47:CT47"/>
    <mergeCell ref="A49:U49"/>
    <mergeCell ref="W49:Y49"/>
    <mergeCell ref="Z49:AB49"/>
    <mergeCell ref="AC49:AL49"/>
    <mergeCell ref="AM49:AV49"/>
    <mergeCell ref="AW49:BF49"/>
    <mergeCell ref="BG49:BP49"/>
    <mergeCell ref="BQ49:BZ49"/>
    <mergeCell ref="BQ46:BZ46"/>
    <mergeCell ref="CA46:CJ46"/>
    <mergeCell ref="A47:U47"/>
    <mergeCell ref="W47:Y47"/>
    <mergeCell ref="Z47:AB47"/>
    <mergeCell ref="AC47:AL47"/>
    <mergeCell ref="AM47:AV47"/>
    <mergeCell ref="AW47:BF47"/>
    <mergeCell ref="BG47:BP47"/>
    <mergeCell ref="BQ47:BZ47"/>
    <mergeCell ref="CK42:CT42"/>
    <mergeCell ref="A44:U46"/>
    <mergeCell ref="W44:Y46"/>
    <mergeCell ref="Z44:AB46"/>
    <mergeCell ref="AC44:AL46"/>
    <mergeCell ref="AM44:CJ45"/>
    <mergeCell ref="CK44:CT46"/>
    <mergeCell ref="AM46:AV46"/>
    <mergeCell ref="AW46:BF46"/>
    <mergeCell ref="BG46:BP46"/>
    <mergeCell ref="CK41:CT41"/>
    <mergeCell ref="A42:U42"/>
    <mergeCell ref="W42:Y42"/>
    <mergeCell ref="Z42:AB42"/>
    <mergeCell ref="AC42:AL42"/>
    <mergeCell ref="AM42:AV42"/>
    <mergeCell ref="AW42:BF42"/>
    <mergeCell ref="BG42:BP42"/>
    <mergeCell ref="BQ42:BZ42"/>
    <mergeCell ref="CA42:CJ42"/>
    <mergeCell ref="CK40:CT40"/>
    <mergeCell ref="A41:U41"/>
    <mergeCell ref="W41:Y41"/>
    <mergeCell ref="Z41:AB41"/>
    <mergeCell ref="AC41:AL41"/>
    <mergeCell ref="AM41:AV41"/>
    <mergeCell ref="AW41:BF41"/>
    <mergeCell ref="BG41:BP41"/>
    <mergeCell ref="BQ41:BZ41"/>
    <mergeCell ref="CA41:CJ41"/>
    <mergeCell ref="CK39:CT39"/>
    <mergeCell ref="A40:U40"/>
    <mergeCell ref="W40:Y40"/>
    <mergeCell ref="Z40:AB40"/>
    <mergeCell ref="AC40:AL40"/>
    <mergeCell ref="AM40:AV40"/>
    <mergeCell ref="AW40:BF40"/>
    <mergeCell ref="BG40:BP40"/>
    <mergeCell ref="BQ40:BZ40"/>
    <mergeCell ref="CA40:CJ40"/>
    <mergeCell ref="CK38:CT38"/>
    <mergeCell ref="A39:U39"/>
    <mergeCell ref="W39:Y39"/>
    <mergeCell ref="Z39:AB39"/>
    <mergeCell ref="AC39:AL39"/>
    <mergeCell ref="AM39:AV39"/>
    <mergeCell ref="AW39:BF39"/>
    <mergeCell ref="BG39:BP39"/>
    <mergeCell ref="BQ39:BZ39"/>
    <mergeCell ref="CA39:CJ39"/>
    <mergeCell ref="CK37:CT37"/>
    <mergeCell ref="A38:U38"/>
    <mergeCell ref="W38:Y38"/>
    <mergeCell ref="Z38:AB38"/>
    <mergeCell ref="AC38:AL38"/>
    <mergeCell ref="AM38:AV38"/>
    <mergeCell ref="AW38:BF38"/>
    <mergeCell ref="BG38:BP38"/>
    <mergeCell ref="BQ38:BZ38"/>
    <mergeCell ref="CA38:CJ38"/>
    <mergeCell ref="CK36:CT36"/>
    <mergeCell ref="A37:U37"/>
    <mergeCell ref="W37:Y37"/>
    <mergeCell ref="Z37:AB37"/>
    <mergeCell ref="AC37:AL37"/>
    <mergeCell ref="AM37:AV37"/>
    <mergeCell ref="AW37:BF37"/>
    <mergeCell ref="BG37:BP37"/>
    <mergeCell ref="BQ37:BZ37"/>
    <mergeCell ref="CA37:CJ37"/>
    <mergeCell ref="CK35:CT35"/>
    <mergeCell ref="A36:U36"/>
    <mergeCell ref="W36:Y36"/>
    <mergeCell ref="Z36:AB36"/>
    <mergeCell ref="AC36:AL36"/>
    <mergeCell ref="AM36:AV36"/>
    <mergeCell ref="AW36:BF36"/>
    <mergeCell ref="BG36:BP36"/>
    <mergeCell ref="BQ36:BZ36"/>
    <mergeCell ref="CA36:CJ36"/>
    <mergeCell ref="CK34:CT34"/>
    <mergeCell ref="A35:U35"/>
    <mergeCell ref="W35:Y35"/>
    <mergeCell ref="Z35:AB35"/>
    <mergeCell ref="AC35:AL35"/>
    <mergeCell ref="AM35:AV35"/>
    <mergeCell ref="AW35:BF35"/>
    <mergeCell ref="BG35:BP35"/>
    <mergeCell ref="BQ35:BZ35"/>
    <mergeCell ref="CA35:CJ35"/>
    <mergeCell ref="CK33:CT33"/>
    <mergeCell ref="A34:U34"/>
    <mergeCell ref="W34:Y34"/>
    <mergeCell ref="Z34:AB34"/>
    <mergeCell ref="AC34:AL34"/>
    <mergeCell ref="AM34:AV34"/>
    <mergeCell ref="AW34:BF34"/>
    <mergeCell ref="BG34:BP34"/>
    <mergeCell ref="BQ34:BZ34"/>
    <mergeCell ref="CA34:CJ34"/>
    <mergeCell ref="CK32:CT32"/>
    <mergeCell ref="A33:U33"/>
    <mergeCell ref="W33:Y33"/>
    <mergeCell ref="Z33:AB33"/>
    <mergeCell ref="AC33:AL33"/>
    <mergeCell ref="AM33:AV33"/>
    <mergeCell ref="AW33:BF33"/>
    <mergeCell ref="BG33:BP33"/>
    <mergeCell ref="BQ33:BZ33"/>
    <mergeCell ref="CA33:CJ33"/>
    <mergeCell ref="CK31:CT31"/>
    <mergeCell ref="A32:U32"/>
    <mergeCell ref="W32:Y32"/>
    <mergeCell ref="Z32:AB32"/>
    <mergeCell ref="AC32:AL32"/>
    <mergeCell ref="AM32:AV32"/>
    <mergeCell ref="AW32:BF32"/>
    <mergeCell ref="BG32:BP32"/>
    <mergeCell ref="BQ32:BZ32"/>
    <mergeCell ref="CA32:CJ32"/>
    <mergeCell ref="CK30:CT30"/>
    <mergeCell ref="A31:U31"/>
    <mergeCell ref="W31:Y31"/>
    <mergeCell ref="Z31:AB31"/>
    <mergeCell ref="AC31:AL31"/>
    <mergeCell ref="AM31:AV31"/>
    <mergeCell ref="AW31:BF31"/>
    <mergeCell ref="BG31:BP31"/>
    <mergeCell ref="BQ31:BZ31"/>
    <mergeCell ref="CA31:CJ31"/>
    <mergeCell ref="CK29:CT29"/>
    <mergeCell ref="A30:U30"/>
    <mergeCell ref="W30:Y30"/>
    <mergeCell ref="Z30:AB30"/>
    <mergeCell ref="AC30:AL30"/>
    <mergeCell ref="AM30:AV30"/>
    <mergeCell ref="AW30:BF30"/>
    <mergeCell ref="BG30:BP30"/>
    <mergeCell ref="BQ30:BZ30"/>
    <mergeCell ref="CA30:CJ30"/>
    <mergeCell ref="CK28:CT28"/>
    <mergeCell ref="A29:U29"/>
    <mergeCell ref="W29:Y29"/>
    <mergeCell ref="Z29:AB29"/>
    <mergeCell ref="AC29:AL29"/>
    <mergeCell ref="AM29:AV29"/>
    <mergeCell ref="AW29:BF29"/>
    <mergeCell ref="BG29:BP29"/>
    <mergeCell ref="BQ29:BZ29"/>
    <mergeCell ref="CA29:CJ29"/>
    <mergeCell ref="CK27:CT27"/>
    <mergeCell ref="A28:U28"/>
    <mergeCell ref="W28:Y28"/>
    <mergeCell ref="Z28:AB28"/>
    <mergeCell ref="AC28:AL28"/>
    <mergeCell ref="AM28:AV28"/>
    <mergeCell ref="AW28:BF28"/>
    <mergeCell ref="BG28:BP28"/>
    <mergeCell ref="BQ28:BZ28"/>
    <mergeCell ref="CA28:CJ28"/>
    <mergeCell ref="CK26:CT26"/>
    <mergeCell ref="A27:U27"/>
    <mergeCell ref="W27:Y27"/>
    <mergeCell ref="Z27:AB27"/>
    <mergeCell ref="AC27:AL27"/>
    <mergeCell ref="AM27:AV27"/>
    <mergeCell ref="AW27:BF27"/>
    <mergeCell ref="BG27:BP27"/>
    <mergeCell ref="BQ27:BZ27"/>
    <mergeCell ref="CA27:CJ27"/>
    <mergeCell ref="CK25:CT25"/>
    <mergeCell ref="A26:U26"/>
    <mergeCell ref="W26:Y26"/>
    <mergeCell ref="Z26:AB26"/>
    <mergeCell ref="AC26:AL26"/>
    <mergeCell ref="AM26:AV26"/>
    <mergeCell ref="AW26:BF26"/>
    <mergeCell ref="BG26:BP26"/>
    <mergeCell ref="BQ26:BZ26"/>
    <mergeCell ref="CA26:CJ26"/>
    <mergeCell ref="CK24:CT24"/>
    <mergeCell ref="A25:U25"/>
    <mergeCell ref="W25:Y25"/>
    <mergeCell ref="Z25:AB25"/>
    <mergeCell ref="AC25:AL25"/>
    <mergeCell ref="AM25:AV25"/>
    <mergeCell ref="AW25:BF25"/>
    <mergeCell ref="BG25:BP25"/>
    <mergeCell ref="BQ25:BZ25"/>
    <mergeCell ref="CA25:CJ25"/>
    <mergeCell ref="CK23:CT23"/>
    <mergeCell ref="A24:U24"/>
    <mergeCell ref="W24:Y24"/>
    <mergeCell ref="Z24:AB24"/>
    <mergeCell ref="AC24:AL24"/>
    <mergeCell ref="AM24:AV24"/>
    <mergeCell ref="AW24:BF24"/>
    <mergeCell ref="BG24:BP24"/>
    <mergeCell ref="BQ24:BZ24"/>
    <mergeCell ref="CA24:CJ24"/>
    <mergeCell ref="CK22:CT22"/>
    <mergeCell ref="A23:U23"/>
    <mergeCell ref="W23:Y23"/>
    <mergeCell ref="Z23:AB23"/>
    <mergeCell ref="AC23:AL23"/>
    <mergeCell ref="AM23:AV23"/>
    <mergeCell ref="AW23:BF23"/>
    <mergeCell ref="BG23:BP23"/>
    <mergeCell ref="BQ23:BZ23"/>
    <mergeCell ref="CA23:CJ23"/>
    <mergeCell ref="CK20:CT20"/>
    <mergeCell ref="A22:U22"/>
    <mergeCell ref="W22:Y22"/>
    <mergeCell ref="Z22:AB22"/>
    <mergeCell ref="AC22:AL22"/>
    <mergeCell ref="AM22:AV22"/>
    <mergeCell ref="AW22:BF22"/>
    <mergeCell ref="BG22:BP22"/>
    <mergeCell ref="BQ22:BZ22"/>
    <mergeCell ref="CA22:CJ22"/>
    <mergeCell ref="CA19:CJ19"/>
    <mergeCell ref="A20:U20"/>
    <mergeCell ref="W20:Y20"/>
    <mergeCell ref="Z20:AB20"/>
    <mergeCell ref="AC20:AL20"/>
    <mergeCell ref="AM20:AV20"/>
    <mergeCell ref="AW20:BF20"/>
    <mergeCell ref="BG20:BP20"/>
    <mergeCell ref="BQ20:BZ20"/>
    <mergeCell ref="CA20:CJ20"/>
    <mergeCell ref="A17:U19"/>
    <mergeCell ref="W17:Y19"/>
    <mergeCell ref="Z17:AB19"/>
    <mergeCell ref="AC17:AL19"/>
    <mergeCell ref="AM17:CJ18"/>
    <mergeCell ref="CK17:CT19"/>
    <mergeCell ref="AM19:AV19"/>
    <mergeCell ref="AW19:BF19"/>
    <mergeCell ref="BG19:BP19"/>
    <mergeCell ref="BQ19:BZ19"/>
    <mergeCell ref="CK11:CT11"/>
    <mergeCell ref="A12:S12"/>
    <mergeCell ref="CK12:CT12"/>
    <mergeCell ref="A11:S11"/>
    <mergeCell ref="T11:CC12"/>
    <mergeCell ref="A8:S8"/>
    <mergeCell ref="T8:CC8"/>
    <mergeCell ref="A9:S9"/>
    <mergeCell ref="T9:CC10"/>
    <mergeCell ref="CK9:CT9"/>
    <mergeCell ref="CK2:CT2"/>
    <mergeCell ref="CK3:CT3"/>
    <mergeCell ref="AH4:AJ4"/>
    <mergeCell ref="AK4:AV4"/>
    <mergeCell ref="AX4:AY4"/>
    <mergeCell ref="CK8:CT8"/>
    <mergeCell ref="CK5:CT5"/>
    <mergeCell ref="T7:CC7"/>
    <mergeCell ref="CK7:CT7"/>
    <mergeCell ref="AZ4:BB4"/>
    <mergeCell ref="CK4:CT4"/>
    <mergeCell ref="H141:S141"/>
    <mergeCell ref="U141:AD141"/>
    <mergeCell ref="AF141:AW141"/>
    <mergeCell ref="BA138:BL138"/>
    <mergeCell ref="BH136:CQ136"/>
    <mergeCell ref="BA137:BL137"/>
    <mergeCell ref="BN137:BV137"/>
    <mergeCell ref="BX137:CQ137"/>
    <mergeCell ref="BW131:CN131"/>
    <mergeCell ref="K133:S133"/>
    <mergeCell ref="U133:AM133"/>
    <mergeCell ref="K131:S131"/>
    <mergeCell ref="U131:AM131"/>
    <mergeCell ref="BM131:BU131"/>
    <mergeCell ref="A6:S6"/>
    <mergeCell ref="T6:CC6"/>
    <mergeCell ref="BH135:CQ135"/>
    <mergeCell ref="CK10:CT10"/>
    <mergeCell ref="CK6:CT6"/>
    <mergeCell ref="A7:S7"/>
    <mergeCell ref="K130:S130"/>
    <mergeCell ref="U130:AM130"/>
    <mergeCell ref="U134:AM134"/>
    <mergeCell ref="A10:S10"/>
    <mergeCell ref="BN138:BV138"/>
    <mergeCell ref="BX138:CQ138"/>
    <mergeCell ref="H140:S140"/>
    <mergeCell ref="U140:AD140"/>
    <mergeCell ref="AF140:AW140"/>
    <mergeCell ref="BM130:BU130"/>
    <mergeCell ref="BW130:CN130"/>
    <mergeCell ref="BH133:CT133"/>
    <mergeCell ref="BH134:CT134"/>
    <mergeCell ref="K134:S134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4" manualBreakCount="4">
    <brk id="42" max="255" man="1"/>
    <brk id="66" max="255" man="1"/>
    <brk id="89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50"/>
  <sheetViews>
    <sheetView showGridLines="0" showRowColHeaders="0" zoomScalePageLayoutView="0" workbookViewId="0" topLeftCell="F1">
      <selection activeCell="G5" sqref="G5"/>
    </sheetView>
  </sheetViews>
  <sheetFormatPr defaultColWidth="9.00390625" defaultRowHeight="12.75"/>
  <cols>
    <col min="1" max="1" width="54.875" style="0" hidden="1" customWidth="1"/>
    <col min="2" max="4" width="6.375" style="0" hidden="1" customWidth="1"/>
    <col min="5" max="5" width="31.125" style="0" hidden="1" customWidth="1"/>
    <col min="6" max="6" width="27.875" style="0" bestFit="1" customWidth="1"/>
    <col min="7" max="7" width="29.625" style="0" customWidth="1"/>
    <col min="9" max="9" width="6.75390625" style="0" customWidth="1"/>
    <col min="10" max="10" width="4.125" style="0" customWidth="1"/>
    <col min="11" max="11" width="4.75390625" style="0" customWidth="1"/>
    <col min="13" max="13" width="52.625" style="0" customWidth="1"/>
  </cols>
  <sheetData>
    <row r="1" spans="1:5" ht="12.75">
      <c r="A1" t="s">
        <v>60</v>
      </c>
      <c r="D1" s="37" t="s">
        <v>99</v>
      </c>
      <c r="E1" s="38" t="s">
        <v>100</v>
      </c>
    </row>
    <row r="2" spans="1:6" ht="12.75">
      <c r="A2" t="s">
        <v>79</v>
      </c>
      <c r="D2" s="39" t="s">
        <v>99</v>
      </c>
      <c r="E2" s="40" t="s">
        <v>101</v>
      </c>
      <c r="F2" s="42" t="s">
        <v>110</v>
      </c>
    </row>
    <row r="3" spans="1:5" ht="12.75">
      <c r="A3" t="s">
        <v>111</v>
      </c>
      <c r="B3" s="43" t="str">
        <f>CONCATENATE("337",txtKind)</f>
        <v>337d</v>
      </c>
      <c r="D3" s="39" t="s">
        <v>102</v>
      </c>
      <c r="E3" s="40" t="s">
        <v>103</v>
      </c>
    </row>
    <row r="4" spans="1:8" ht="12.75">
      <c r="A4" t="s">
        <v>61</v>
      </c>
      <c r="D4" s="39" t="s">
        <v>104</v>
      </c>
      <c r="E4" s="40" t="s">
        <v>105</v>
      </c>
      <c r="F4" s="14" t="s">
        <v>46</v>
      </c>
      <c r="G4" s="30" t="s">
        <v>59</v>
      </c>
      <c r="H4" s="29" t="str">
        <f>UPPER(CONCATENATE(G4,МФКОДФ,IF(МФПРД=6,"R",IF(МФПРД=5,"Y",IF(МФПРД=4,"Q",IF(МФПРД=3,"M")))),"02",".TXT"))</f>
        <v>C:\337DY02.TXT</v>
      </c>
    </row>
    <row r="5" spans="1:7" ht="12.75">
      <c r="A5" t="s">
        <v>62</v>
      </c>
      <c r="D5" s="39" t="s">
        <v>106</v>
      </c>
      <c r="E5" s="40" t="s">
        <v>107</v>
      </c>
      <c r="F5" s="14" t="s">
        <v>47</v>
      </c>
      <c r="G5" s="33">
        <v>5</v>
      </c>
    </row>
    <row r="6" spans="1:7" ht="12.75">
      <c r="A6" t="s">
        <v>63</v>
      </c>
      <c r="D6" s="39" t="s">
        <v>108</v>
      </c>
      <c r="E6" s="40" t="s">
        <v>109</v>
      </c>
      <c r="F6" s="14" t="s">
        <v>48</v>
      </c>
      <c r="G6" s="32">
        <f>CDATE</f>
        <v>42005</v>
      </c>
    </row>
    <row r="7" spans="1:7" ht="12.75">
      <c r="A7" t="s">
        <v>97</v>
      </c>
      <c r="B7" s="36" t="str">
        <f>IF(МФПРД=6,IF(МФРОД="","РОД=",CONCATENATE("РОД=",МФРОД)),"\")</f>
        <v>\</v>
      </c>
      <c r="C7" s="41"/>
      <c r="D7" s="35"/>
      <c r="E7" s="35"/>
      <c r="F7" s="14" t="s">
        <v>95</v>
      </c>
      <c r="G7" s="31"/>
    </row>
    <row r="8" spans="1:7" ht="12.75">
      <c r="A8" t="s">
        <v>98</v>
      </c>
      <c r="B8" s="36" t="str">
        <f>IF(МФПРД=6,IF(МФВРО="","ВРО=",CONCATENATE("ВРО=",МФВРО)),"\")</f>
        <v>\</v>
      </c>
      <c r="C8" s="41"/>
      <c r="D8" s="35"/>
      <c r="E8" s="35"/>
      <c r="F8" s="14" t="s">
        <v>96</v>
      </c>
      <c r="G8" s="31"/>
    </row>
    <row r="9" spans="1:7" ht="12.75">
      <c r="A9" t="s">
        <v>64</v>
      </c>
      <c r="F9" s="14" t="s">
        <v>49</v>
      </c>
      <c r="G9" s="31"/>
    </row>
    <row r="10" spans="1:7" ht="12.75">
      <c r="A10" t="s">
        <v>65</v>
      </c>
      <c r="F10" s="14" t="s">
        <v>50</v>
      </c>
      <c r="G10" s="34" t="str">
        <f>BDIR</f>
        <v>Т. И. Фомичева</v>
      </c>
    </row>
    <row r="11" spans="1:7" ht="12.75">
      <c r="A11" t="s">
        <v>66</v>
      </c>
      <c r="F11" s="14" t="s">
        <v>85</v>
      </c>
      <c r="G11" s="34" t="str">
        <f>Отчет!BW130</f>
        <v>И. Г. Язовских</v>
      </c>
    </row>
    <row r="12" spans="1:7" ht="12.75">
      <c r="A12" t="s">
        <v>67</v>
      </c>
      <c r="F12" s="14" t="s">
        <v>86</v>
      </c>
      <c r="G12" s="34" t="str">
        <f>Отчет!BH135</f>
        <v> КПП 665801001, 620017, г.Екатеринбург, ул. Корепина, 1</v>
      </c>
    </row>
    <row r="13" spans="1:7" ht="12.75">
      <c r="A13" t="s">
        <v>68</v>
      </c>
      <c r="F13" s="14" t="s">
        <v>87</v>
      </c>
      <c r="G13" s="34" t="str">
        <f>Отчет!BX137</f>
        <v>Е. Г. Климова</v>
      </c>
    </row>
    <row r="14" spans="1:7" ht="12.75">
      <c r="A14" t="s">
        <v>80</v>
      </c>
      <c r="F14" s="14" t="s">
        <v>88</v>
      </c>
      <c r="G14" s="34" t="str">
        <f>Отчет!BA137</f>
        <v>Начальник филиала</v>
      </c>
    </row>
    <row r="15" spans="1:7" ht="12.75">
      <c r="A15" t="s">
        <v>69</v>
      </c>
      <c r="F15" s="14" t="s">
        <v>51</v>
      </c>
      <c r="G15" s="34" t="str">
        <f>Отчет!AF140</f>
        <v>Н. В. Кисельникова</v>
      </c>
    </row>
    <row r="16" spans="1:7" ht="12.75">
      <c r="A16" t="s">
        <v>82</v>
      </c>
      <c r="F16" s="14" t="s">
        <v>88</v>
      </c>
      <c r="G16" s="34" t="str">
        <f>Отчет!H140</f>
        <v>бухгалтер</v>
      </c>
    </row>
    <row r="17" spans="1:7" ht="12.75">
      <c r="A17" t="s">
        <v>70</v>
      </c>
      <c r="F17" s="14" t="s">
        <v>52</v>
      </c>
      <c r="G17" s="31"/>
    </row>
    <row r="18" spans="1:13" ht="12.75">
      <c r="A18" t="s">
        <v>71</v>
      </c>
      <c r="I18" s="117" t="s">
        <v>53</v>
      </c>
      <c r="J18" s="117"/>
      <c r="K18" s="117"/>
      <c r="L18" s="117"/>
      <c r="M18" s="117"/>
    </row>
    <row r="19" spans="1:13" ht="17.25" customHeight="1">
      <c r="A19" t="s">
        <v>65</v>
      </c>
      <c r="I19" s="15" t="s">
        <v>54</v>
      </c>
      <c r="J19" s="16"/>
      <c r="K19" s="16"/>
      <c r="L19" s="16"/>
      <c r="M19" s="16"/>
    </row>
    <row r="20" spans="1:13" ht="15">
      <c r="A20" t="s">
        <v>66</v>
      </c>
      <c r="I20" s="17"/>
      <c r="J20" s="17"/>
      <c r="K20" s="17"/>
      <c r="L20" s="17"/>
      <c r="M20" s="18"/>
    </row>
    <row r="21" spans="1:13" ht="13.5" customHeight="1" thickBot="1">
      <c r="A21" t="s">
        <v>72</v>
      </c>
      <c r="I21" s="17"/>
      <c r="J21" s="17"/>
      <c r="K21" s="17"/>
      <c r="L21" s="19"/>
      <c r="M21" s="20" t="s">
        <v>55</v>
      </c>
    </row>
    <row r="22" spans="1:13" ht="66" customHeight="1">
      <c r="A22" t="s">
        <v>68</v>
      </c>
      <c r="I22" s="21"/>
      <c r="J22" s="21"/>
      <c r="K22" s="21"/>
      <c r="L22" s="22"/>
      <c r="M22" s="23"/>
    </row>
    <row r="23" spans="1:13" ht="30" customHeight="1" thickBot="1">
      <c r="A23" t="s">
        <v>69</v>
      </c>
      <c r="I23" s="21"/>
      <c r="J23" s="21"/>
      <c r="K23" s="24"/>
      <c r="L23" s="25"/>
      <c r="M23" s="20" t="s">
        <v>56</v>
      </c>
    </row>
    <row r="24" spans="1:13" ht="64.5" thickBot="1">
      <c r="A24" t="s">
        <v>83</v>
      </c>
      <c r="I24" s="26"/>
      <c r="J24" s="24"/>
      <c r="K24" s="27"/>
      <c r="L24" s="27"/>
      <c r="M24" s="28" t="s">
        <v>57</v>
      </c>
    </row>
    <row r="25" spans="1:13" ht="26.25" thickBot="1">
      <c r="A25" t="s">
        <v>70</v>
      </c>
      <c r="I25" s="24"/>
      <c r="J25" s="27"/>
      <c r="K25" s="27"/>
      <c r="L25" s="27"/>
      <c r="M25" s="28" t="s">
        <v>58</v>
      </c>
    </row>
    <row r="26" ht="12.75">
      <c r="A26" t="s">
        <v>71</v>
      </c>
    </row>
    <row r="27" ht="12.75">
      <c r="A27" t="s">
        <v>65</v>
      </c>
    </row>
    <row r="28" ht="12.75">
      <c r="A28" t="s">
        <v>66</v>
      </c>
    </row>
    <row r="29" ht="12.75">
      <c r="A29" t="s">
        <v>81</v>
      </c>
    </row>
    <row r="30" ht="12.75">
      <c r="A30" t="s">
        <v>68</v>
      </c>
    </row>
    <row r="31" ht="12.75">
      <c r="A31" t="s">
        <v>69</v>
      </c>
    </row>
    <row r="32" ht="12.75">
      <c r="A32" t="s">
        <v>84</v>
      </c>
    </row>
    <row r="33" ht="12.75">
      <c r="A33" t="s">
        <v>70</v>
      </c>
    </row>
    <row r="34" ht="12.75">
      <c r="A34" t="s">
        <v>71</v>
      </c>
    </row>
    <row r="35" ht="12.75">
      <c r="A35" t="s">
        <v>65</v>
      </c>
    </row>
    <row r="36" ht="12.75">
      <c r="A36" t="s">
        <v>73</v>
      </c>
    </row>
    <row r="37" ht="12.75">
      <c r="A37" t="s">
        <v>79</v>
      </c>
    </row>
    <row r="38" ht="12.75">
      <c r="A38" t="s">
        <v>74</v>
      </c>
    </row>
    <row r="39" ht="12.75">
      <c r="A39" t="s">
        <v>89</v>
      </c>
    </row>
    <row r="40" ht="12.75">
      <c r="A40" t="s">
        <v>90</v>
      </c>
    </row>
    <row r="41" ht="12.75">
      <c r="A41" t="s">
        <v>91</v>
      </c>
    </row>
    <row r="42" ht="12.75">
      <c r="A42" t="s">
        <v>92</v>
      </c>
    </row>
    <row r="43" ht="12.75">
      <c r="A43" t="s">
        <v>75</v>
      </c>
    </row>
    <row r="44" ht="12.75">
      <c r="A44" t="s">
        <v>93</v>
      </c>
    </row>
    <row r="45" ht="12.75">
      <c r="A45" t="s">
        <v>76</v>
      </c>
    </row>
    <row r="46" ht="12.75">
      <c r="A46" t="s">
        <v>65</v>
      </c>
    </row>
    <row r="47" ht="12.75">
      <c r="A47" t="s">
        <v>77</v>
      </c>
    </row>
    <row r="48" ht="12.75">
      <c r="A48" t="s">
        <v>94</v>
      </c>
    </row>
    <row r="49" ht="12.75">
      <c r="A49" t="s">
        <v>65</v>
      </c>
    </row>
    <row r="50" ht="12.75">
      <c r="A50" t="s">
        <v>78</v>
      </c>
    </row>
  </sheetData>
  <sheetProtection/>
  <mergeCells count="1">
    <mergeCell ref="I18:M18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H26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2" max="2" width="53.75390625" style="0" customWidth="1"/>
    <col min="3" max="3" width="14.25390625" style="0" customWidth="1"/>
    <col min="4" max="4" width="54.25390625" style="0" customWidth="1"/>
    <col min="6" max="6" width="44.375" style="0" customWidth="1"/>
    <col min="7" max="7" width="31.25390625" style="0" customWidth="1"/>
  </cols>
  <sheetData>
    <row r="1" spans="2:4" ht="12.75">
      <c r="B1" s="118" t="s">
        <v>112</v>
      </c>
      <c r="C1" s="118"/>
      <c r="D1" s="118"/>
    </row>
    <row r="2" spans="2:7" ht="12.75">
      <c r="B2" s="44" t="s">
        <v>113</v>
      </c>
      <c r="C2" s="44" t="s">
        <v>114</v>
      </c>
      <c r="D2" s="49" t="s">
        <v>148</v>
      </c>
      <c r="F2" t="s">
        <v>150</v>
      </c>
      <c r="G2" s="51">
        <f ca="1">TODAY()</f>
        <v>42086</v>
      </c>
    </row>
    <row r="3" spans="2:7" ht="12.75">
      <c r="B3" s="45" t="s">
        <v>115</v>
      </c>
      <c r="C3" s="46"/>
      <c r="D3" s="50" t="s">
        <v>59</v>
      </c>
      <c r="F3" t="s">
        <v>151</v>
      </c>
      <c r="G3" s="52">
        <f>YEAR(G2)</f>
        <v>2015</v>
      </c>
    </row>
    <row r="4" spans="2:7" ht="12.75">
      <c r="B4" s="45" t="s">
        <v>116</v>
      </c>
      <c r="C4" s="46"/>
      <c r="D4" s="50" t="s">
        <v>149</v>
      </c>
      <c r="F4" t="s">
        <v>152</v>
      </c>
      <c r="G4" s="52" t="str">
        <f>IF(LEN(MONTH(G2))&lt;2,CONCATENATE(0,MONTH(G2)),MONTH(G2))</f>
        <v>03</v>
      </c>
    </row>
    <row r="5" spans="2:7" ht="12.75">
      <c r="B5" s="45" t="s">
        <v>117</v>
      </c>
      <c r="C5" s="46" t="s">
        <v>118</v>
      </c>
      <c r="D5" s="53" t="str">
        <f>D4&amp;"."&amp;D22&amp;"_"&amp;D6&amp;"_"&amp;D7&amp;"_"&amp;D8&amp;D9&amp;"_"&amp;G3&amp;G4&amp;G5&amp;"_"&amp;D13</f>
        <v>NO_BOUCHR6.2___6673082583667301001_20150323_89892256501</v>
      </c>
      <c r="F5" t="s">
        <v>153</v>
      </c>
      <c r="G5" s="52">
        <f>IF(LEN(DAY(G2))&lt;2,CONCATENATE(0,DAY(G2)),DAY(G2))</f>
        <v>23</v>
      </c>
    </row>
    <row r="6" spans="2:7" ht="25.5">
      <c r="B6" s="45" t="s">
        <v>119</v>
      </c>
      <c r="C6" s="46"/>
      <c r="D6" s="50"/>
      <c r="F6" s="119" t="s">
        <v>188</v>
      </c>
      <c r="G6" s="119"/>
    </row>
    <row r="7" spans="2:7" ht="25.5">
      <c r="B7" s="45" t="s">
        <v>120</v>
      </c>
      <c r="C7" s="46"/>
      <c r="D7" s="50"/>
      <c r="F7" s="66" t="s">
        <v>138</v>
      </c>
      <c r="G7" s="50"/>
    </row>
    <row r="8" spans="2:7" ht="12.75">
      <c r="B8" s="47" t="s">
        <v>121</v>
      </c>
      <c r="C8" s="46" t="s">
        <v>122</v>
      </c>
      <c r="D8" s="50" t="s">
        <v>531</v>
      </c>
      <c r="F8" s="66" t="s">
        <v>139</v>
      </c>
      <c r="G8" s="50"/>
    </row>
    <row r="9" spans="2:8" ht="12.75">
      <c r="B9" s="47" t="s">
        <v>123</v>
      </c>
      <c r="C9" s="46" t="s">
        <v>123</v>
      </c>
      <c r="D9" s="50" t="s">
        <v>530</v>
      </c>
      <c r="F9" s="66" t="s">
        <v>140</v>
      </c>
      <c r="G9" s="50"/>
      <c r="H9" s="65"/>
    </row>
    <row r="10" spans="2:8" ht="12.75">
      <c r="B10" s="120" t="s">
        <v>308</v>
      </c>
      <c r="C10" s="123" t="s">
        <v>309</v>
      </c>
      <c r="D10" s="126"/>
      <c r="F10" s="66" t="s">
        <v>141</v>
      </c>
      <c r="G10" s="50"/>
      <c r="H10" s="65"/>
    </row>
    <row r="11" spans="2:8" ht="13.5" customHeight="1">
      <c r="B11" s="121"/>
      <c r="C11" s="124"/>
      <c r="D11" s="127"/>
      <c r="F11" s="66" t="s">
        <v>142</v>
      </c>
      <c r="G11" s="50"/>
      <c r="H11" s="65"/>
    </row>
    <row r="12" spans="2:8" ht="12.75">
      <c r="B12" s="122"/>
      <c r="C12" s="125"/>
      <c r="D12" s="128"/>
      <c r="F12" s="66" t="s">
        <v>143</v>
      </c>
      <c r="G12" s="50"/>
      <c r="H12" s="65"/>
    </row>
    <row r="13" spans="2:8" ht="12.75">
      <c r="B13" s="45" t="s">
        <v>124</v>
      </c>
      <c r="C13" s="48"/>
      <c r="D13" s="53">
        <f ca="1">ROUND(RAND()*100000000000,0)</f>
        <v>89892256501</v>
      </c>
      <c r="F13" s="66" t="s">
        <v>144</v>
      </c>
      <c r="G13" s="50"/>
      <c r="H13" s="65"/>
    </row>
    <row r="14" spans="2:8" ht="12.75">
      <c r="B14" s="45" t="s">
        <v>125</v>
      </c>
      <c r="C14" s="46" t="s">
        <v>126</v>
      </c>
      <c r="D14" s="50" t="s">
        <v>154</v>
      </c>
      <c r="F14" s="66" t="s">
        <v>145</v>
      </c>
      <c r="G14" s="50"/>
      <c r="H14" s="65"/>
    </row>
    <row r="15" spans="2:8" ht="25.5">
      <c r="B15" s="45" t="s">
        <v>127</v>
      </c>
      <c r="C15" s="46" t="s">
        <v>128</v>
      </c>
      <c r="D15" s="50" t="s">
        <v>298</v>
      </c>
      <c r="F15" s="66" t="s">
        <v>189</v>
      </c>
      <c r="G15" s="50"/>
      <c r="H15" s="65"/>
    </row>
    <row r="16" spans="2:8" ht="25.5">
      <c r="B16" s="45" t="s">
        <v>129</v>
      </c>
      <c r="C16" s="46" t="s">
        <v>130</v>
      </c>
      <c r="D16" s="50" t="s">
        <v>31</v>
      </c>
      <c r="F16" s="66" t="s">
        <v>190</v>
      </c>
      <c r="G16" s="50"/>
      <c r="H16" s="65"/>
    </row>
    <row r="17" spans="2:8" ht="25.5">
      <c r="B17" s="45" t="s">
        <v>131</v>
      </c>
      <c r="C17" s="46" t="s">
        <v>132</v>
      </c>
      <c r="D17" s="53" t="str">
        <f>G5&amp;"."&amp;G4&amp;"."&amp;G3</f>
        <v>23.03.2015</v>
      </c>
      <c r="F17" s="66" t="s">
        <v>191</v>
      </c>
      <c r="G17" s="50"/>
      <c r="H17" s="65"/>
    </row>
    <row r="18" spans="2:8" ht="25.5">
      <c r="B18" s="45" t="s">
        <v>133</v>
      </c>
      <c r="C18" s="46"/>
      <c r="D18" s="50" t="s">
        <v>155</v>
      </c>
      <c r="F18" s="66" t="s">
        <v>303</v>
      </c>
      <c r="G18" s="50"/>
      <c r="H18" s="65"/>
    </row>
    <row r="19" spans="2:7" ht="12.75">
      <c r="B19" s="45" t="s">
        <v>134</v>
      </c>
      <c r="C19" s="46" t="s">
        <v>135</v>
      </c>
      <c r="D19" s="50" t="s">
        <v>528</v>
      </c>
      <c r="F19" s="66" t="s">
        <v>304</v>
      </c>
      <c r="G19" s="50"/>
    </row>
    <row r="20" spans="2:7" ht="28.5" customHeight="1">
      <c r="B20" s="45" t="s">
        <v>136</v>
      </c>
      <c r="C20" s="46" t="s">
        <v>137</v>
      </c>
      <c r="D20" s="50" t="s">
        <v>155</v>
      </c>
      <c r="F20" s="66" t="s">
        <v>305</v>
      </c>
      <c r="G20" s="50"/>
    </row>
    <row r="21" spans="2:7" ht="12.75">
      <c r="B21" s="45" t="s">
        <v>146</v>
      </c>
      <c r="C21" s="46" t="s">
        <v>147</v>
      </c>
      <c r="D21" s="50" t="s">
        <v>529</v>
      </c>
      <c r="F21" s="66" t="s">
        <v>306</v>
      </c>
      <c r="G21" s="50"/>
    </row>
    <row r="22" spans="2:7" ht="14.25" customHeight="1">
      <c r="B22" s="69" t="s">
        <v>302</v>
      </c>
      <c r="C22" s="40" t="s">
        <v>187</v>
      </c>
      <c r="D22" s="55" t="s">
        <v>385</v>
      </c>
      <c r="F22" s="66" t="s">
        <v>307</v>
      </c>
      <c r="G22" s="70"/>
    </row>
    <row r="23" spans="2:5" ht="12.75">
      <c r="B23" s="54" t="s">
        <v>299</v>
      </c>
      <c r="C23" s="40" t="s">
        <v>180</v>
      </c>
      <c r="D23" s="55" t="s">
        <v>301</v>
      </c>
      <c r="E23" t="s">
        <v>300</v>
      </c>
    </row>
    <row r="25" ht="13.5" thickBot="1">
      <c r="B25" s="56" t="s">
        <v>156</v>
      </c>
    </row>
    <row r="26" spans="2:4" ht="18.75" customHeight="1" thickBot="1">
      <c r="B26" s="59" t="str">
        <f>D3&amp;D5&amp;".XML"</f>
        <v>C:\NO_BOUCHR6.2___6673082583667301001_20150323_89892256501.XML</v>
      </c>
      <c r="C26" s="57"/>
      <c r="D26" s="58"/>
    </row>
  </sheetData>
  <sheetProtection/>
  <mergeCells count="5">
    <mergeCell ref="B1:D1"/>
    <mergeCell ref="F6:G6"/>
    <mergeCell ref="B10:B12"/>
    <mergeCell ref="C10:C12"/>
    <mergeCell ref="D10:D1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C876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0" style="0" hidden="1" customWidth="1"/>
    <col min="2" max="2" width="17.75390625" style="0" hidden="1" customWidth="1"/>
    <col min="3" max="3" width="17.00390625" style="0" hidden="1" customWidth="1"/>
    <col min="4" max="5" width="0" style="0" hidden="1" customWidth="1"/>
  </cols>
  <sheetData>
    <row r="1" spans="1:3" ht="12.75">
      <c r="A1" s="9" t="s">
        <v>157</v>
      </c>
      <c r="B1" s="9" t="s">
        <v>158</v>
      </c>
      <c r="C1" s="62" t="s">
        <v>148</v>
      </c>
    </row>
    <row r="2" spans="1:2" ht="12.75">
      <c r="A2" s="60" t="s">
        <v>159</v>
      </c>
      <c r="B2" s="60" t="s">
        <v>160</v>
      </c>
    </row>
    <row r="3" spans="1:3" ht="12.75">
      <c r="A3" t="s">
        <v>161</v>
      </c>
      <c r="B3" t="s">
        <v>118</v>
      </c>
      <c r="C3" t="str">
        <f>'Выгрузка в ФНС'!D5</f>
        <v>NO_BOUCHR6.2___6673082583667301001_20150323_89892256501</v>
      </c>
    </row>
    <row r="4" spans="1:3" ht="12.75">
      <c r="A4" t="s">
        <v>161</v>
      </c>
      <c r="B4" t="s">
        <v>126</v>
      </c>
      <c r="C4" s="63" t="str">
        <f>'Выгрузка в ФНС'!D14</f>
        <v>ПАРУС 8561</v>
      </c>
    </row>
    <row r="5" spans="1:3" ht="12.75">
      <c r="A5" t="s">
        <v>161</v>
      </c>
      <c r="B5" t="s">
        <v>128</v>
      </c>
      <c r="C5" s="63" t="str">
        <f>'Выгрузка в ФНС'!D15</f>
        <v>5.02</v>
      </c>
    </row>
    <row r="6" spans="1:2" ht="12.75">
      <c r="A6" s="60" t="s">
        <v>162</v>
      </c>
      <c r="B6" s="60" t="s">
        <v>163</v>
      </c>
    </row>
    <row r="7" spans="1:3" ht="12.75">
      <c r="A7" t="s">
        <v>161</v>
      </c>
      <c r="B7" t="s">
        <v>130</v>
      </c>
      <c r="C7" s="63" t="str">
        <f>'Выгрузка в ФНС'!D16</f>
        <v>0503737</v>
      </c>
    </row>
    <row r="8" spans="1:3" ht="12.75">
      <c r="A8" t="s">
        <v>161</v>
      </c>
      <c r="B8" t="s">
        <v>132</v>
      </c>
      <c r="C8" t="str">
        <f>'Выгрузка в ФНС'!D17</f>
        <v>23.03.2015</v>
      </c>
    </row>
    <row r="9" spans="1:3" ht="12.75">
      <c r="A9" t="s">
        <v>161</v>
      </c>
      <c r="B9" t="s">
        <v>164</v>
      </c>
      <c r="C9">
        <v>34</v>
      </c>
    </row>
    <row r="10" spans="1:3" ht="12.75">
      <c r="A10" t="s">
        <v>161</v>
      </c>
      <c r="B10" t="s">
        <v>135</v>
      </c>
      <c r="C10" t="str">
        <f>ОтчетГодXml</f>
        <v>2014</v>
      </c>
    </row>
    <row r="11" spans="1:3" ht="12.75">
      <c r="A11" t="s">
        <v>161</v>
      </c>
      <c r="B11" t="s">
        <v>137</v>
      </c>
      <c r="C11" s="63" t="str">
        <f>'Выгрузка в ФНС'!D20</f>
        <v>0</v>
      </c>
    </row>
    <row r="12" spans="1:2" ht="12.75">
      <c r="A12" s="9" t="s">
        <v>162</v>
      </c>
      <c r="B12" s="9" t="s">
        <v>166</v>
      </c>
    </row>
    <row r="13" spans="1:3" ht="12.75">
      <c r="A13" t="s">
        <v>167</v>
      </c>
      <c r="B13" t="s">
        <v>168</v>
      </c>
      <c r="C13" t="str">
        <f>T(COKPO1)</f>
        <v>57655821</v>
      </c>
    </row>
    <row r="14" spans="1:3" ht="12.75">
      <c r="A14" t="s">
        <v>167</v>
      </c>
      <c r="B14" t="s">
        <v>169</v>
      </c>
      <c r="C14" t="str">
        <f>T(COKATO)</f>
        <v>65401000000</v>
      </c>
    </row>
    <row r="15" spans="1:3" ht="12.75">
      <c r="A15" t="s">
        <v>167</v>
      </c>
      <c r="B15" t="s">
        <v>170</v>
      </c>
      <c r="C15">
        <f>T(COKPO2)</f>
      </c>
    </row>
    <row r="16" spans="1:3" ht="12.75">
      <c r="A16" t="s">
        <v>161</v>
      </c>
      <c r="B16" t="s">
        <v>187</v>
      </c>
      <c r="C16" t="str">
        <f>T(FinTypeXml)</f>
        <v>2</v>
      </c>
    </row>
    <row r="17" spans="1:3" ht="12.75">
      <c r="A17" t="s">
        <v>167</v>
      </c>
      <c r="B17" t="s">
        <v>171</v>
      </c>
      <c r="C17">
        <f>T(CGLAVA)</f>
      </c>
    </row>
    <row r="18" spans="1:2" ht="12.75">
      <c r="A18" s="9" t="s">
        <v>162</v>
      </c>
      <c r="B18" s="9" t="s">
        <v>172</v>
      </c>
    </row>
    <row r="19" spans="1:3" ht="12.75">
      <c r="A19" t="s">
        <v>161</v>
      </c>
      <c r="B19" t="s">
        <v>173</v>
      </c>
      <c r="C19" t="str">
        <f>T(HAGENT1)</f>
        <v>МБДОУ - детский сад № 518</v>
      </c>
    </row>
    <row r="20" spans="1:3" ht="12.75">
      <c r="A20" t="s">
        <v>161</v>
      </c>
      <c r="B20" t="s">
        <v>122</v>
      </c>
      <c r="C20" s="29" t="str">
        <f>T('Выгрузка в ФНС'!D8)</f>
        <v>6673082583</v>
      </c>
    </row>
    <row r="21" spans="1:3" ht="12.75">
      <c r="A21" t="s">
        <v>161</v>
      </c>
      <c r="B21" t="s">
        <v>123</v>
      </c>
      <c r="C21" s="29" t="str">
        <f>T('Выгрузка в ФНС'!D9)</f>
        <v>667301001</v>
      </c>
    </row>
    <row r="22" spans="1:3" ht="12.75">
      <c r="A22" t="s">
        <v>167</v>
      </c>
      <c r="B22" t="s">
        <v>174</v>
      </c>
      <c r="C22" s="29">
        <f>T(Отчет!T7)</f>
      </c>
    </row>
    <row r="23" spans="1:3" ht="12.75">
      <c r="A23" t="s">
        <v>167</v>
      </c>
      <c r="B23" t="s">
        <v>175</v>
      </c>
      <c r="C23" s="29">
        <f>T(HAGENT2)</f>
      </c>
    </row>
    <row r="24" spans="1:3" ht="12.75">
      <c r="A24" t="s">
        <v>167</v>
      </c>
      <c r="B24" t="s">
        <v>176</v>
      </c>
      <c r="C24" s="29">
        <f>T(Отчет!T9)</f>
      </c>
    </row>
    <row r="25" spans="1:2" ht="12.75">
      <c r="A25" s="61" t="s">
        <v>177</v>
      </c>
      <c r="B25" s="61" t="s">
        <v>172</v>
      </c>
    </row>
    <row r="26" spans="1:2" ht="12.75">
      <c r="A26" s="61" t="s">
        <v>177</v>
      </c>
      <c r="B26" s="61" t="s">
        <v>166</v>
      </c>
    </row>
    <row r="27" spans="1:3" ht="12.75">
      <c r="A27" s="9" t="s">
        <v>162</v>
      </c>
      <c r="B27" s="9" t="s">
        <v>179</v>
      </c>
      <c r="C27" s="63"/>
    </row>
    <row r="28" spans="1:3" ht="12.75">
      <c r="A28" t="s">
        <v>161</v>
      </c>
      <c r="B28" t="s">
        <v>180</v>
      </c>
      <c r="C28" s="63" t="str">
        <f>'Выгрузка в ФНС'!D23</f>
        <v>1</v>
      </c>
    </row>
    <row r="29" spans="1:3" ht="12.75">
      <c r="A29" t="s">
        <v>167</v>
      </c>
      <c r="B29" t="s">
        <v>181</v>
      </c>
      <c r="C29" s="29">
        <f>IF('Выгрузка в ФНС'!D23="1",T('Выгрузка в ФНС'!G10),T('Выгрузка в ФНС'!G21))</f>
      </c>
    </row>
    <row r="30" spans="1:3" ht="12.75">
      <c r="A30" t="s">
        <v>167</v>
      </c>
      <c r="B30" t="s">
        <v>182</v>
      </c>
      <c r="C30" s="29">
        <f>IF('Выгрузка в ФНС'!D23="1",T('Выгрузка в ФНС'!G11),T('Выгрузка в ФНС'!G22))</f>
      </c>
    </row>
    <row r="31" spans="1:3" ht="12.75">
      <c r="A31" s="9" t="s">
        <v>162</v>
      </c>
      <c r="B31" s="9" t="s">
        <v>183</v>
      </c>
      <c r="C31" s="29"/>
    </row>
    <row r="32" spans="1:3" ht="12.75">
      <c r="A32" t="s">
        <v>161</v>
      </c>
      <c r="B32" t="s">
        <v>184</v>
      </c>
      <c r="C32" s="29">
        <f>IF('Выгрузка в ФНС'!D23="1",T(DIR_FAMILYNAME),T('Выгрузка в ФНС'!G18))</f>
      </c>
    </row>
    <row r="33" spans="1:3" ht="12.75">
      <c r="A33" t="s">
        <v>161</v>
      </c>
      <c r="B33" t="s">
        <v>185</v>
      </c>
      <c r="C33" s="29">
        <f>IF('Выгрузка в ФНС'!D23="1",T(DIR_FIRSTNAME),T('Выгрузка в ФНС'!G19))</f>
      </c>
    </row>
    <row r="34" spans="1:3" ht="12.75">
      <c r="A34" t="s">
        <v>167</v>
      </c>
      <c r="B34" t="s">
        <v>186</v>
      </c>
      <c r="C34" s="29">
        <f>IF('Выгрузка в ФНС'!D23="1",T(DIR_LASTNAME),T('Выгрузка в ФНС'!G20))</f>
      </c>
    </row>
    <row r="35" spans="1:3" ht="12.75">
      <c r="A35" s="61" t="s">
        <v>177</v>
      </c>
      <c r="B35" s="61" t="s">
        <v>183</v>
      </c>
      <c r="C35" s="29"/>
    </row>
    <row r="36" spans="1:3" ht="12.75">
      <c r="A36" s="9" t="s">
        <v>178</v>
      </c>
      <c r="B36" s="9" t="s">
        <v>310</v>
      </c>
      <c r="C36" s="29">
        <f>IF(OR(C37="",C38=""),0,1)</f>
        <v>0</v>
      </c>
    </row>
    <row r="37" spans="1:3" ht="12.75">
      <c r="A37" t="s">
        <v>161</v>
      </c>
      <c r="B37" t="s">
        <v>184</v>
      </c>
      <c r="C37" s="29">
        <f>T(BUH_FAMILYNAME)</f>
      </c>
    </row>
    <row r="38" spans="1:3" ht="12.75">
      <c r="A38" t="s">
        <v>161</v>
      </c>
      <c r="B38" t="s">
        <v>185</v>
      </c>
      <c r="C38" s="29">
        <f>T(BUH_FIRSTNAME)</f>
      </c>
    </row>
    <row r="39" spans="1:3" ht="12.75">
      <c r="A39" t="s">
        <v>167</v>
      </c>
      <c r="B39" t="s">
        <v>186</v>
      </c>
      <c r="C39" s="29">
        <f>T(BUH_LASTNAME)</f>
      </c>
    </row>
    <row r="40" spans="1:2" ht="12.75">
      <c r="A40" s="61" t="s">
        <v>177</v>
      </c>
      <c r="B40" s="61" t="s">
        <v>310</v>
      </c>
    </row>
    <row r="41" spans="1:3" ht="12.75">
      <c r="A41" s="9" t="s">
        <v>178</v>
      </c>
      <c r="B41" s="9" t="s">
        <v>311</v>
      </c>
      <c r="C41" s="29">
        <f>IF(OR(C42="",C43=""),0,1)</f>
        <v>0</v>
      </c>
    </row>
    <row r="42" spans="1:3" ht="12.75">
      <c r="A42" t="s">
        <v>161</v>
      </c>
      <c r="B42" t="s">
        <v>184</v>
      </c>
      <c r="C42" s="29">
        <f>T('Выгрузка в ФНС'!G15)</f>
      </c>
    </row>
    <row r="43" spans="1:3" ht="12.75">
      <c r="A43" t="s">
        <v>161</v>
      </c>
      <c r="B43" t="s">
        <v>185</v>
      </c>
      <c r="C43" s="29">
        <f>T('Выгрузка в ФНС'!G16)</f>
      </c>
    </row>
    <row r="44" spans="1:3" ht="12.75">
      <c r="A44" t="s">
        <v>167</v>
      </c>
      <c r="B44" t="s">
        <v>186</v>
      </c>
      <c r="C44" s="29">
        <f>T('Выгрузка в ФНС'!G17)</f>
      </c>
    </row>
    <row r="45" spans="1:2" ht="12.75">
      <c r="A45" s="61" t="s">
        <v>177</v>
      </c>
      <c r="B45" s="61" t="s">
        <v>311</v>
      </c>
    </row>
    <row r="46" spans="1:3" ht="12.75">
      <c r="A46" s="9" t="s">
        <v>178</v>
      </c>
      <c r="B46" s="9" t="s">
        <v>312</v>
      </c>
      <c r="C46">
        <f>IF('Выгрузка в ФНС'!D23="1",0,1)</f>
        <v>0</v>
      </c>
    </row>
    <row r="47" spans="1:3" ht="12.75">
      <c r="A47" s="64" t="s">
        <v>161</v>
      </c>
      <c r="B47" s="64" t="s">
        <v>309</v>
      </c>
      <c r="C47">
        <f>T('Выгрузка в ФНС'!D10:D12)</f>
      </c>
    </row>
    <row r="48" spans="1:2" ht="12.75">
      <c r="A48" s="61" t="s">
        <v>177</v>
      </c>
      <c r="B48" s="61" t="s">
        <v>312</v>
      </c>
    </row>
    <row r="49" spans="1:3" ht="12.75">
      <c r="A49" s="61" t="s">
        <v>177</v>
      </c>
      <c r="B49" s="61" t="s">
        <v>179</v>
      </c>
      <c r="C49" s="29"/>
    </row>
    <row r="50" spans="1:2" ht="12.75">
      <c r="A50" s="9" t="s">
        <v>162</v>
      </c>
      <c r="B50" s="9" t="s">
        <v>192</v>
      </c>
    </row>
    <row r="51" spans="1:3" ht="12.75">
      <c r="A51" t="s">
        <v>161</v>
      </c>
      <c r="B51" t="s">
        <v>147</v>
      </c>
      <c r="C51" t="str">
        <f>ДатаОтчXml</f>
        <v>31.12.2014</v>
      </c>
    </row>
    <row r="52" spans="1:3" ht="12.75">
      <c r="A52" t="s">
        <v>161</v>
      </c>
      <c r="B52" t="s">
        <v>165</v>
      </c>
      <c r="C52">
        <v>383</v>
      </c>
    </row>
    <row r="53" spans="1:2" ht="12.75">
      <c r="A53" s="9" t="s">
        <v>162</v>
      </c>
      <c r="B53" s="9" t="s">
        <v>193</v>
      </c>
    </row>
    <row r="54" spans="1:2" ht="12.75">
      <c r="A54" s="9" t="s">
        <v>162</v>
      </c>
      <c r="B54" s="9" t="s">
        <v>194</v>
      </c>
    </row>
    <row r="55" spans="1:3" ht="12.75">
      <c r="A55" s="64" t="s">
        <v>167</v>
      </c>
      <c r="B55" s="64" t="s">
        <v>195</v>
      </c>
      <c r="C55" t="e">
        <f>GetValCellStr("Z22")</f>
        <v>#NAME?</v>
      </c>
    </row>
    <row r="56" spans="1:3" ht="12.75">
      <c r="A56" s="64" t="s">
        <v>161</v>
      </c>
      <c r="B56" s="64" t="s">
        <v>196</v>
      </c>
      <c r="C56" t="e">
        <f>GetValCell("AC22")</f>
        <v>#NAME?</v>
      </c>
    </row>
    <row r="57" spans="1:3" ht="12.75">
      <c r="A57" s="64" t="s">
        <v>161</v>
      </c>
      <c r="B57" s="64" t="s">
        <v>197</v>
      </c>
      <c r="C57" t="e">
        <f>GetValCell("AM22")</f>
        <v>#NAME?</v>
      </c>
    </row>
    <row r="58" spans="1:3" ht="12.75">
      <c r="A58" s="64" t="s">
        <v>161</v>
      </c>
      <c r="B58" s="64" t="s">
        <v>198</v>
      </c>
      <c r="C58" t="e">
        <f>GetValCell("AW22")</f>
        <v>#NAME?</v>
      </c>
    </row>
    <row r="59" spans="1:3" ht="12.75">
      <c r="A59" s="64" t="s">
        <v>161</v>
      </c>
      <c r="B59" s="64" t="s">
        <v>199</v>
      </c>
      <c r="C59" t="e">
        <f>GetValCell("BG22")</f>
        <v>#NAME?</v>
      </c>
    </row>
    <row r="60" spans="1:3" ht="12.75">
      <c r="A60" s="64" t="s">
        <v>161</v>
      </c>
      <c r="B60" s="64" t="s">
        <v>200</v>
      </c>
      <c r="C60" t="e">
        <f>GetValCell("BQ22")</f>
        <v>#NAME?</v>
      </c>
    </row>
    <row r="61" spans="1:3" ht="12.75">
      <c r="A61" s="64" t="s">
        <v>161</v>
      </c>
      <c r="B61" s="64" t="s">
        <v>201</v>
      </c>
      <c r="C61" t="e">
        <f>GetValCell("CA22")</f>
        <v>#NAME?</v>
      </c>
    </row>
    <row r="62" spans="1:3" ht="12.75">
      <c r="A62" s="64" t="s">
        <v>161</v>
      </c>
      <c r="B62" s="64" t="s">
        <v>202</v>
      </c>
      <c r="C62" t="e">
        <f>GetValCell("CK22")</f>
        <v>#NAME?</v>
      </c>
    </row>
    <row r="63" spans="1:2" ht="12.75">
      <c r="A63" s="61" t="s">
        <v>177</v>
      </c>
      <c r="B63" s="61" t="s">
        <v>194</v>
      </c>
    </row>
    <row r="64" spans="1:2" ht="12.75">
      <c r="A64" s="9" t="s">
        <v>162</v>
      </c>
      <c r="B64" s="9" t="s">
        <v>203</v>
      </c>
    </row>
    <row r="65" spans="1:2" ht="12.75">
      <c r="A65" s="9" t="s">
        <v>162</v>
      </c>
      <c r="B65" s="9" t="s">
        <v>204</v>
      </c>
    </row>
    <row r="66" spans="1:3" ht="12.75">
      <c r="A66" s="64" t="s">
        <v>167</v>
      </c>
      <c r="B66" s="64" t="s">
        <v>195</v>
      </c>
      <c r="C66" t="e">
        <f>GetValCellStr("Z23")</f>
        <v>#NAME?</v>
      </c>
    </row>
    <row r="67" spans="1:3" ht="12.75">
      <c r="A67" s="64" t="s">
        <v>161</v>
      </c>
      <c r="B67" s="64" t="s">
        <v>196</v>
      </c>
      <c r="C67" t="e">
        <f>GetValCell("AC23")</f>
        <v>#NAME?</v>
      </c>
    </row>
    <row r="68" spans="1:3" ht="12.75">
      <c r="A68" s="64" t="s">
        <v>161</v>
      </c>
      <c r="B68" s="64" t="s">
        <v>197</v>
      </c>
      <c r="C68" t="e">
        <f>GetValCell("AM23")</f>
        <v>#NAME?</v>
      </c>
    </row>
    <row r="69" spans="1:3" ht="12.75">
      <c r="A69" s="64" t="s">
        <v>161</v>
      </c>
      <c r="B69" s="64" t="s">
        <v>198</v>
      </c>
      <c r="C69" t="e">
        <f>GetValCell("AW23")</f>
        <v>#NAME?</v>
      </c>
    </row>
    <row r="70" spans="1:3" ht="12.75">
      <c r="A70" s="64" t="s">
        <v>161</v>
      </c>
      <c r="B70" s="64" t="s">
        <v>199</v>
      </c>
      <c r="C70" t="e">
        <f>GetValCell("BG23")</f>
        <v>#NAME?</v>
      </c>
    </row>
    <row r="71" spans="1:3" ht="12.75">
      <c r="A71" s="64" t="s">
        <v>161</v>
      </c>
      <c r="B71" s="64" t="s">
        <v>200</v>
      </c>
      <c r="C71" t="e">
        <f>GetValCell("BQ23")</f>
        <v>#NAME?</v>
      </c>
    </row>
    <row r="72" spans="1:3" ht="12.75">
      <c r="A72" s="64" t="s">
        <v>161</v>
      </c>
      <c r="B72" s="64" t="s">
        <v>201</v>
      </c>
      <c r="C72" t="e">
        <f>GetValCell("CA23")</f>
        <v>#NAME?</v>
      </c>
    </row>
    <row r="73" spans="1:3" ht="12.75">
      <c r="A73" s="64" t="s">
        <v>161</v>
      </c>
      <c r="B73" s="64" t="s">
        <v>202</v>
      </c>
      <c r="C73" t="e">
        <f>GetValCell("CK23")</f>
        <v>#NAME?</v>
      </c>
    </row>
    <row r="74" spans="1:2" ht="12.75">
      <c r="A74" s="61" t="s">
        <v>177</v>
      </c>
      <c r="B74" s="61" t="s">
        <v>204</v>
      </c>
    </row>
    <row r="75" spans="1:2" ht="12.75">
      <c r="A75" s="9" t="s">
        <v>162</v>
      </c>
      <c r="B75" s="9" t="s">
        <v>205</v>
      </c>
    </row>
    <row r="76" spans="1:3" ht="12.75">
      <c r="A76" s="64" t="s">
        <v>167</v>
      </c>
      <c r="B76" s="64" t="s">
        <v>195</v>
      </c>
      <c r="C76" t="e">
        <f>GetValCellStr("Z24")</f>
        <v>#NAME?</v>
      </c>
    </row>
    <row r="77" spans="1:3" ht="12.75">
      <c r="A77" s="64" t="s">
        <v>161</v>
      </c>
      <c r="B77" s="64" t="s">
        <v>196</v>
      </c>
      <c r="C77" t="e">
        <f>GetValCell("AC24")</f>
        <v>#NAME?</v>
      </c>
    </row>
    <row r="78" spans="1:3" ht="12.75">
      <c r="A78" s="64" t="s">
        <v>161</v>
      </c>
      <c r="B78" s="64" t="s">
        <v>197</v>
      </c>
      <c r="C78" t="e">
        <f>GetValCell("AM24")</f>
        <v>#NAME?</v>
      </c>
    </row>
    <row r="79" spans="1:3" ht="12.75">
      <c r="A79" s="64" t="s">
        <v>161</v>
      </c>
      <c r="B79" s="64" t="s">
        <v>198</v>
      </c>
      <c r="C79" t="e">
        <f>GetValCell("AW24")</f>
        <v>#NAME?</v>
      </c>
    </row>
    <row r="80" spans="1:3" ht="12.75">
      <c r="A80" s="64" t="s">
        <v>161</v>
      </c>
      <c r="B80" s="64" t="s">
        <v>199</v>
      </c>
      <c r="C80" t="e">
        <f>GetValCell("BG24")</f>
        <v>#NAME?</v>
      </c>
    </row>
    <row r="81" spans="1:3" ht="12.75">
      <c r="A81" s="64" t="s">
        <v>161</v>
      </c>
      <c r="B81" s="64" t="s">
        <v>200</v>
      </c>
      <c r="C81" t="e">
        <f>GetValCell("BQ24")</f>
        <v>#NAME?</v>
      </c>
    </row>
    <row r="82" spans="1:3" ht="12.75">
      <c r="A82" s="64" t="s">
        <v>161</v>
      </c>
      <c r="B82" s="64" t="s">
        <v>201</v>
      </c>
      <c r="C82" t="e">
        <f>GetValCell("CA24")</f>
        <v>#NAME?</v>
      </c>
    </row>
    <row r="83" spans="1:3" ht="12.75">
      <c r="A83" s="64" t="s">
        <v>161</v>
      </c>
      <c r="B83" s="64" t="s">
        <v>202</v>
      </c>
      <c r="C83" t="e">
        <f>GetValCell("CK24")</f>
        <v>#NAME?</v>
      </c>
    </row>
    <row r="84" spans="1:2" ht="12.75">
      <c r="A84" s="61" t="s">
        <v>177</v>
      </c>
      <c r="B84" s="61" t="s">
        <v>205</v>
      </c>
    </row>
    <row r="85" spans="1:2" ht="12.75">
      <c r="A85" s="61" t="s">
        <v>177</v>
      </c>
      <c r="B85" s="61" t="s">
        <v>203</v>
      </c>
    </row>
    <row r="86" spans="1:2" ht="12.75">
      <c r="A86" s="9" t="s">
        <v>162</v>
      </c>
      <c r="B86" s="9" t="s">
        <v>206</v>
      </c>
    </row>
    <row r="87" spans="1:3" ht="12.75">
      <c r="A87" s="64" t="s">
        <v>167</v>
      </c>
      <c r="B87" s="64" t="s">
        <v>195</v>
      </c>
      <c r="C87" t="e">
        <f>GetValCellStr("Z25")</f>
        <v>#NAME?</v>
      </c>
    </row>
    <row r="88" spans="1:3" ht="12.75">
      <c r="A88" s="64" t="s">
        <v>161</v>
      </c>
      <c r="B88" s="64" t="s">
        <v>196</v>
      </c>
      <c r="C88" t="e">
        <f>GetValCell("AC25")</f>
        <v>#NAME?</v>
      </c>
    </row>
    <row r="89" spans="1:3" ht="12.75">
      <c r="A89" s="64" t="s">
        <v>161</v>
      </c>
      <c r="B89" s="64" t="s">
        <v>197</v>
      </c>
      <c r="C89" t="e">
        <f>GetValCell("AM25")</f>
        <v>#NAME?</v>
      </c>
    </row>
    <row r="90" spans="1:3" ht="12.75">
      <c r="A90" s="64" t="s">
        <v>161</v>
      </c>
      <c r="B90" s="64" t="s">
        <v>198</v>
      </c>
      <c r="C90" t="e">
        <f>GetValCell("AW25")</f>
        <v>#NAME?</v>
      </c>
    </row>
    <row r="91" spans="1:3" ht="12.75">
      <c r="A91" s="64" t="s">
        <v>161</v>
      </c>
      <c r="B91" s="64" t="s">
        <v>199</v>
      </c>
      <c r="C91" t="e">
        <f>GetValCell("BG25")</f>
        <v>#NAME?</v>
      </c>
    </row>
    <row r="92" spans="1:3" ht="12.75">
      <c r="A92" s="64" t="s">
        <v>161</v>
      </c>
      <c r="B92" s="64" t="s">
        <v>200</v>
      </c>
      <c r="C92" t="e">
        <f>GetValCell("BQ25")</f>
        <v>#NAME?</v>
      </c>
    </row>
    <row r="93" spans="1:3" ht="12.75">
      <c r="A93" s="64" t="s">
        <v>161</v>
      </c>
      <c r="B93" s="64" t="s">
        <v>201</v>
      </c>
      <c r="C93" t="e">
        <f>GetValCell("CA25")</f>
        <v>#NAME?</v>
      </c>
    </row>
    <row r="94" spans="1:3" ht="12.75">
      <c r="A94" s="64" t="s">
        <v>161</v>
      </c>
      <c r="B94" s="64" t="s">
        <v>202</v>
      </c>
      <c r="C94" t="e">
        <f>GetValCell("CK25")</f>
        <v>#NAME?</v>
      </c>
    </row>
    <row r="95" spans="1:2" ht="12.75">
      <c r="A95" s="61" t="s">
        <v>177</v>
      </c>
      <c r="B95" s="61" t="s">
        <v>206</v>
      </c>
    </row>
    <row r="96" spans="1:2" ht="12.75">
      <c r="A96" s="9" t="s">
        <v>162</v>
      </c>
      <c r="B96" s="9" t="s">
        <v>207</v>
      </c>
    </row>
    <row r="97" spans="1:3" ht="12.75">
      <c r="A97" s="64" t="s">
        <v>167</v>
      </c>
      <c r="B97" s="64" t="s">
        <v>195</v>
      </c>
      <c r="C97" t="e">
        <f>GetValCellStr("Z26")</f>
        <v>#NAME?</v>
      </c>
    </row>
    <row r="98" spans="1:3" ht="12.75">
      <c r="A98" s="64" t="s">
        <v>161</v>
      </c>
      <c r="B98" s="64" t="s">
        <v>196</v>
      </c>
      <c r="C98" t="e">
        <f>GetValCell("AC26")</f>
        <v>#NAME?</v>
      </c>
    </row>
    <row r="99" spans="1:3" ht="12.75">
      <c r="A99" s="64" t="s">
        <v>161</v>
      </c>
      <c r="B99" s="64" t="s">
        <v>197</v>
      </c>
      <c r="C99" t="e">
        <f>GetValCell("AM26")</f>
        <v>#NAME?</v>
      </c>
    </row>
    <row r="100" spans="1:3" ht="12.75">
      <c r="A100" s="64" t="s">
        <v>161</v>
      </c>
      <c r="B100" s="64" t="s">
        <v>198</v>
      </c>
      <c r="C100" t="e">
        <f>GetValCell("AW26")</f>
        <v>#NAME?</v>
      </c>
    </row>
    <row r="101" spans="1:3" ht="12.75">
      <c r="A101" s="64" t="s">
        <v>161</v>
      </c>
      <c r="B101" s="64" t="s">
        <v>199</v>
      </c>
      <c r="C101" t="e">
        <f>GetValCell("BG26")</f>
        <v>#NAME?</v>
      </c>
    </row>
    <row r="102" spans="1:3" ht="12.75">
      <c r="A102" s="64" t="s">
        <v>161</v>
      </c>
      <c r="B102" s="64" t="s">
        <v>200</v>
      </c>
      <c r="C102" t="e">
        <f>GetValCell("BQ26")</f>
        <v>#NAME?</v>
      </c>
    </row>
    <row r="103" spans="1:3" ht="12.75">
      <c r="A103" s="64" t="s">
        <v>161</v>
      </c>
      <c r="B103" s="64" t="s">
        <v>201</v>
      </c>
      <c r="C103" t="e">
        <f>GetValCell("CA26")</f>
        <v>#NAME?</v>
      </c>
    </row>
    <row r="104" spans="1:3" ht="12.75">
      <c r="A104" s="64" t="s">
        <v>161</v>
      </c>
      <c r="B104" s="64" t="s">
        <v>202</v>
      </c>
      <c r="C104" t="e">
        <f>GetValCell("CK26")</f>
        <v>#NAME?</v>
      </c>
    </row>
    <row r="105" spans="1:2" ht="12.75">
      <c r="A105" s="61" t="s">
        <v>177</v>
      </c>
      <c r="B105" s="61" t="s">
        <v>207</v>
      </c>
    </row>
    <row r="106" spans="1:2" ht="12.75">
      <c r="A106" s="9" t="s">
        <v>162</v>
      </c>
      <c r="B106" s="9" t="s">
        <v>208</v>
      </c>
    </row>
    <row r="107" spans="1:2" ht="12.75">
      <c r="A107" s="9" t="s">
        <v>162</v>
      </c>
      <c r="B107" s="9" t="s">
        <v>209</v>
      </c>
    </row>
    <row r="108" spans="1:3" ht="12.75">
      <c r="A108" s="64" t="s">
        <v>167</v>
      </c>
      <c r="B108" s="64" t="s">
        <v>195</v>
      </c>
      <c r="C108" t="e">
        <f>GetValCellStr("Z27")</f>
        <v>#NAME?</v>
      </c>
    </row>
    <row r="109" spans="1:3" ht="12.75">
      <c r="A109" s="64" t="s">
        <v>161</v>
      </c>
      <c r="B109" s="64" t="s">
        <v>196</v>
      </c>
      <c r="C109" t="e">
        <f>GetValCell("AC27")</f>
        <v>#NAME?</v>
      </c>
    </row>
    <row r="110" spans="1:3" ht="12.75">
      <c r="A110" s="64" t="s">
        <v>161</v>
      </c>
      <c r="B110" s="64" t="s">
        <v>197</v>
      </c>
      <c r="C110" t="e">
        <f>GetValCell("AM27")</f>
        <v>#NAME?</v>
      </c>
    </row>
    <row r="111" spans="1:3" ht="12.75">
      <c r="A111" s="64" t="s">
        <v>161</v>
      </c>
      <c r="B111" s="64" t="s">
        <v>198</v>
      </c>
      <c r="C111" t="e">
        <f>GetValCell("AW27")</f>
        <v>#NAME?</v>
      </c>
    </row>
    <row r="112" spans="1:3" ht="12.75">
      <c r="A112" s="64" t="s">
        <v>161</v>
      </c>
      <c r="B112" s="64" t="s">
        <v>199</v>
      </c>
      <c r="C112" t="e">
        <f>GetValCell("BG27")</f>
        <v>#NAME?</v>
      </c>
    </row>
    <row r="113" spans="1:3" ht="12.75">
      <c r="A113" s="64" t="s">
        <v>161</v>
      </c>
      <c r="B113" s="64" t="s">
        <v>200</v>
      </c>
      <c r="C113" t="e">
        <f>GetValCell("BQ27")</f>
        <v>#NAME?</v>
      </c>
    </row>
    <row r="114" spans="1:3" ht="12.75">
      <c r="A114" s="64" t="s">
        <v>161</v>
      </c>
      <c r="B114" s="64" t="s">
        <v>201</v>
      </c>
      <c r="C114" t="e">
        <f>GetValCell("CA27")</f>
        <v>#NAME?</v>
      </c>
    </row>
    <row r="115" spans="1:3" ht="12.75">
      <c r="A115" s="64" t="s">
        <v>161</v>
      </c>
      <c r="B115" s="64" t="s">
        <v>202</v>
      </c>
      <c r="C115" t="e">
        <f>GetValCell("CK27")</f>
        <v>#NAME?</v>
      </c>
    </row>
    <row r="116" spans="1:2" ht="12.75">
      <c r="A116" s="61" t="s">
        <v>177</v>
      </c>
      <c r="B116" s="61" t="s">
        <v>209</v>
      </c>
    </row>
    <row r="117" spans="1:2" ht="12.75">
      <c r="A117" s="9" t="s">
        <v>162</v>
      </c>
      <c r="B117" s="9" t="s">
        <v>210</v>
      </c>
    </row>
    <row r="118" spans="1:3" ht="12.75">
      <c r="A118" s="64" t="s">
        <v>167</v>
      </c>
      <c r="B118" s="64" t="s">
        <v>195</v>
      </c>
      <c r="C118" t="e">
        <f>GetValCellStr("Z28")</f>
        <v>#NAME?</v>
      </c>
    </row>
    <row r="119" spans="1:3" ht="12.75">
      <c r="A119" s="64" t="s">
        <v>161</v>
      </c>
      <c r="B119" s="64" t="s">
        <v>196</v>
      </c>
      <c r="C119" t="e">
        <f>GetValCell("AC28")</f>
        <v>#NAME?</v>
      </c>
    </row>
    <row r="120" spans="1:3" ht="12.75">
      <c r="A120" s="64" t="s">
        <v>161</v>
      </c>
      <c r="B120" s="64" t="s">
        <v>197</v>
      </c>
      <c r="C120" t="e">
        <f>GetValCell("AM28")</f>
        <v>#NAME?</v>
      </c>
    </row>
    <row r="121" spans="1:3" ht="12.75">
      <c r="A121" s="64" t="s">
        <v>161</v>
      </c>
      <c r="B121" s="64" t="s">
        <v>198</v>
      </c>
      <c r="C121" t="e">
        <f>GetValCell("AW28")</f>
        <v>#NAME?</v>
      </c>
    </row>
    <row r="122" spans="1:3" ht="12.75">
      <c r="A122" s="64" t="s">
        <v>161</v>
      </c>
      <c r="B122" s="64" t="s">
        <v>199</v>
      </c>
      <c r="C122" t="e">
        <f>GetValCell("BG28")</f>
        <v>#NAME?</v>
      </c>
    </row>
    <row r="123" spans="1:3" ht="12.75">
      <c r="A123" s="64" t="s">
        <v>161</v>
      </c>
      <c r="B123" s="64" t="s">
        <v>200</v>
      </c>
      <c r="C123" t="e">
        <f>GetValCell("BQ28")</f>
        <v>#NAME?</v>
      </c>
    </row>
    <row r="124" spans="1:3" ht="12.75">
      <c r="A124" s="64" t="s">
        <v>161</v>
      </c>
      <c r="B124" s="64" t="s">
        <v>201</v>
      </c>
      <c r="C124" t="e">
        <f>GetValCell("CA28")</f>
        <v>#NAME?</v>
      </c>
    </row>
    <row r="125" spans="1:3" ht="12.75">
      <c r="A125" s="64" t="s">
        <v>161</v>
      </c>
      <c r="B125" s="64" t="s">
        <v>202</v>
      </c>
      <c r="C125" t="e">
        <f>GetValCell("CK28")</f>
        <v>#NAME?</v>
      </c>
    </row>
    <row r="126" spans="1:2" ht="12.75">
      <c r="A126" s="61" t="s">
        <v>177</v>
      </c>
      <c r="B126" s="61" t="s">
        <v>210</v>
      </c>
    </row>
    <row r="127" spans="1:2" ht="12.75">
      <c r="A127" s="9" t="s">
        <v>162</v>
      </c>
      <c r="B127" s="9" t="s">
        <v>211</v>
      </c>
    </row>
    <row r="128" spans="1:3" ht="12.75">
      <c r="A128" s="64" t="s">
        <v>167</v>
      </c>
      <c r="B128" s="64" t="s">
        <v>195</v>
      </c>
      <c r="C128" t="e">
        <f>GetValCellStr("Z29")</f>
        <v>#NAME?</v>
      </c>
    </row>
    <row r="129" spans="1:3" ht="12.75">
      <c r="A129" s="64" t="s">
        <v>161</v>
      </c>
      <c r="B129" s="64" t="s">
        <v>196</v>
      </c>
      <c r="C129" t="e">
        <f>GetValCell("AC29")</f>
        <v>#NAME?</v>
      </c>
    </row>
    <row r="130" spans="1:3" ht="12.75">
      <c r="A130" s="64" t="s">
        <v>161</v>
      </c>
      <c r="B130" s="64" t="s">
        <v>197</v>
      </c>
      <c r="C130" t="e">
        <f>GetValCell("AM29")</f>
        <v>#NAME?</v>
      </c>
    </row>
    <row r="131" spans="1:3" ht="12.75">
      <c r="A131" s="64" t="s">
        <v>161</v>
      </c>
      <c r="B131" s="64" t="s">
        <v>198</v>
      </c>
      <c r="C131" t="e">
        <f>GetValCell("AW29")</f>
        <v>#NAME?</v>
      </c>
    </row>
    <row r="132" spans="1:3" ht="12.75">
      <c r="A132" s="64" t="s">
        <v>161</v>
      </c>
      <c r="B132" s="64" t="s">
        <v>199</v>
      </c>
      <c r="C132" t="e">
        <f>GetValCell("BG29")</f>
        <v>#NAME?</v>
      </c>
    </row>
    <row r="133" spans="1:3" ht="12.75">
      <c r="A133" s="64" t="s">
        <v>161</v>
      </c>
      <c r="B133" s="64" t="s">
        <v>200</v>
      </c>
      <c r="C133" t="e">
        <f>GetValCell("BQ29")</f>
        <v>#NAME?</v>
      </c>
    </row>
    <row r="134" spans="1:3" ht="12.75">
      <c r="A134" s="64" t="s">
        <v>161</v>
      </c>
      <c r="B134" s="64" t="s">
        <v>201</v>
      </c>
      <c r="C134" t="e">
        <f>GetValCell("CA29")</f>
        <v>#NAME?</v>
      </c>
    </row>
    <row r="135" spans="1:3" ht="12.75">
      <c r="A135" s="64" t="s">
        <v>161</v>
      </c>
      <c r="B135" s="64" t="s">
        <v>202</v>
      </c>
      <c r="C135" t="e">
        <f>GetValCell("CK29")</f>
        <v>#NAME?</v>
      </c>
    </row>
    <row r="136" spans="1:2" ht="12.75">
      <c r="A136" s="61" t="s">
        <v>177</v>
      </c>
      <c r="B136" s="61" t="s">
        <v>211</v>
      </c>
    </row>
    <row r="137" spans="1:2" ht="12.75">
      <c r="A137" s="61" t="s">
        <v>177</v>
      </c>
      <c r="B137" s="61" t="s">
        <v>208</v>
      </c>
    </row>
    <row r="138" spans="1:2" ht="12.75">
      <c r="A138" s="9" t="s">
        <v>162</v>
      </c>
      <c r="B138" s="9" t="s">
        <v>212</v>
      </c>
    </row>
    <row r="139" spans="1:2" ht="12.75">
      <c r="A139" s="9" t="s">
        <v>162</v>
      </c>
      <c r="B139" s="9" t="s">
        <v>213</v>
      </c>
    </row>
    <row r="140" spans="1:3" ht="12.75">
      <c r="A140" s="64" t="s">
        <v>161</v>
      </c>
      <c r="B140" s="64" t="s">
        <v>196</v>
      </c>
      <c r="C140" t="e">
        <f>GetValCell("AC30")</f>
        <v>#NAME?</v>
      </c>
    </row>
    <row r="141" spans="1:3" ht="12.75">
      <c r="A141" s="64" t="s">
        <v>161</v>
      </c>
      <c r="B141" s="64" t="s">
        <v>197</v>
      </c>
      <c r="C141" t="e">
        <f>GetValCell("AM30")</f>
        <v>#NAME?</v>
      </c>
    </row>
    <row r="142" spans="1:3" ht="12.75">
      <c r="A142" s="64" t="s">
        <v>161</v>
      </c>
      <c r="B142" s="64" t="s">
        <v>198</v>
      </c>
      <c r="C142" t="e">
        <f>GetValCell("AW30")</f>
        <v>#NAME?</v>
      </c>
    </row>
    <row r="143" spans="1:3" ht="12.75">
      <c r="A143" s="64" t="s">
        <v>161</v>
      </c>
      <c r="B143" s="64" t="s">
        <v>199</v>
      </c>
      <c r="C143" t="e">
        <f>GetValCell("BG30")</f>
        <v>#NAME?</v>
      </c>
    </row>
    <row r="144" spans="1:3" ht="12.75">
      <c r="A144" s="64" t="s">
        <v>161</v>
      </c>
      <c r="B144" s="64" t="s">
        <v>200</v>
      </c>
      <c r="C144" t="e">
        <f>GetValCell("BQ30")</f>
        <v>#NAME?</v>
      </c>
    </row>
    <row r="145" spans="1:3" ht="12.75">
      <c r="A145" s="64" t="s">
        <v>161</v>
      </c>
      <c r="B145" s="64" t="s">
        <v>201</v>
      </c>
      <c r="C145" t="e">
        <f>GetValCell("CA30")</f>
        <v>#NAME?</v>
      </c>
    </row>
    <row r="146" spans="1:3" ht="12.75">
      <c r="A146" s="64" t="s">
        <v>161</v>
      </c>
      <c r="B146" s="64" t="s">
        <v>202</v>
      </c>
      <c r="C146" t="e">
        <f>GetValCell("CK30")</f>
        <v>#NAME?</v>
      </c>
    </row>
    <row r="147" spans="1:2" ht="12.75">
      <c r="A147" s="61" t="s">
        <v>177</v>
      </c>
      <c r="B147" s="61" t="s">
        <v>213</v>
      </c>
    </row>
    <row r="148" spans="1:2" ht="12.75">
      <c r="A148" s="9" t="s">
        <v>162</v>
      </c>
      <c r="B148" s="9" t="s">
        <v>214</v>
      </c>
    </row>
    <row r="149" spans="1:3" ht="12.75">
      <c r="A149" s="64" t="s">
        <v>167</v>
      </c>
      <c r="B149" s="64" t="s">
        <v>195</v>
      </c>
      <c r="C149" t="e">
        <f>GetValCellStr("Z31")</f>
        <v>#NAME?</v>
      </c>
    </row>
    <row r="150" spans="1:3" ht="12.75">
      <c r="A150" s="64" t="s">
        <v>161</v>
      </c>
      <c r="B150" s="64" t="s">
        <v>196</v>
      </c>
      <c r="C150" t="e">
        <f>GetValCell("AC31")</f>
        <v>#NAME?</v>
      </c>
    </row>
    <row r="151" spans="1:3" ht="12.75">
      <c r="A151" s="64" t="s">
        <v>161</v>
      </c>
      <c r="B151" s="64" t="s">
        <v>197</v>
      </c>
      <c r="C151" t="e">
        <f>GetValCell("AM31")</f>
        <v>#NAME?</v>
      </c>
    </row>
    <row r="152" spans="1:3" ht="12.75">
      <c r="A152" s="64" t="s">
        <v>161</v>
      </c>
      <c r="B152" s="64" t="s">
        <v>198</v>
      </c>
      <c r="C152" t="e">
        <f>GetValCell("AW31")</f>
        <v>#NAME?</v>
      </c>
    </row>
    <row r="153" spans="1:3" ht="12.75">
      <c r="A153" s="64" t="s">
        <v>161</v>
      </c>
      <c r="B153" s="64" t="s">
        <v>199</v>
      </c>
      <c r="C153" t="e">
        <f>GetValCell("BG31")</f>
        <v>#NAME?</v>
      </c>
    </row>
    <row r="154" spans="1:3" ht="12.75">
      <c r="A154" s="64" t="s">
        <v>161</v>
      </c>
      <c r="B154" s="64" t="s">
        <v>200</v>
      </c>
      <c r="C154" t="e">
        <f>GetValCell("BQ31")</f>
        <v>#NAME?</v>
      </c>
    </row>
    <row r="155" spans="1:3" ht="12.75">
      <c r="A155" s="64" t="s">
        <v>161</v>
      </c>
      <c r="B155" s="64" t="s">
        <v>201</v>
      </c>
      <c r="C155" t="e">
        <f>GetValCell("CA31")</f>
        <v>#NAME?</v>
      </c>
    </row>
    <row r="156" spans="1:3" ht="12.75">
      <c r="A156" s="64" t="s">
        <v>161</v>
      </c>
      <c r="B156" s="64" t="s">
        <v>202</v>
      </c>
      <c r="C156" t="e">
        <f>GetValCell("CK31")</f>
        <v>#NAME?</v>
      </c>
    </row>
    <row r="157" spans="1:2" ht="12.75">
      <c r="A157" s="61" t="s">
        <v>177</v>
      </c>
      <c r="B157" s="61" t="s">
        <v>214</v>
      </c>
    </row>
    <row r="158" spans="1:2" ht="12.75">
      <c r="A158" s="9" t="s">
        <v>162</v>
      </c>
      <c r="B158" s="9" t="s">
        <v>215</v>
      </c>
    </row>
    <row r="159" spans="1:3" ht="12.75">
      <c r="A159" s="64" t="s">
        <v>167</v>
      </c>
      <c r="B159" s="64" t="s">
        <v>195</v>
      </c>
      <c r="C159" t="e">
        <f>GetValCellStr("Z32")</f>
        <v>#NAME?</v>
      </c>
    </row>
    <row r="160" spans="1:3" ht="12.75">
      <c r="A160" s="64" t="s">
        <v>161</v>
      </c>
      <c r="B160" s="64" t="s">
        <v>196</v>
      </c>
      <c r="C160" t="e">
        <f>GetValCell("AC32")</f>
        <v>#NAME?</v>
      </c>
    </row>
    <row r="161" spans="1:3" ht="12.75">
      <c r="A161" s="64" t="s">
        <v>161</v>
      </c>
      <c r="B161" s="64" t="s">
        <v>197</v>
      </c>
      <c r="C161" t="e">
        <f>GetValCell("AM32")</f>
        <v>#NAME?</v>
      </c>
    </row>
    <row r="162" spans="1:3" ht="12.75">
      <c r="A162" s="64" t="s">
        <v>161</v>
      </c>
      <c r="B162" s="64" t="s">
        <v>198</v>
      </c>
      <c r="C162" t="e">
        <f>GetValCell("AW32")</f>
        <v>#NAME?</v>
      </c>
    </row>
    <row r="163" spans="1:3" ht="12.75">
      <c r="A163" s="64" t="s">
        <v>161</v>
      </c>
      <c r="B163" s="64" t="s">
        <v>199</v>
      </c>
      <c r="C163" t="e">
        <f>GetValCell("BG32")</f>
        <v>#NAME?</v>
      </c>
    </row>
    <row r="164" spans="1:3" ht="12.75">
      <c r="A164" s="64" t="s">
        <v>161</v>
      </c>
      <c r="B164" s="64" t="s">
        <v>200</v>
      </c>
      <c r="C164" t="e">
        <f>GetValCell("BQ32")</f>
        <v>#NAME?</v>
      </c>
    </row>
    <row r="165" spans="1:3" ht="12.75">
      <c r="A165" s="64" t="s">
        <v>161</v>
      </c>
      <c r="B165" s="64" t="s">
        <v>201</v>
      </c>
      <c r="C165" t="e">
        <f>GetValCell("CA32")</f>
        <v>#NAME?</v>
      </c>
    </row>
    <row r="166" spans="1:3" ht="12.75">
      <c r="A166" s="64" t="s">
        <v>161</v>
      </c>
      <c r="B166" s="64" t="s">
        <v>202</v>
      </c>
      <c r="C166" t="e">
        <f>GetValCell("CK32")</f>
        <v>#NAME?</v>
      </c>
    </row>
    <row r="167" spans="1:2" ht="12.75">
      <c r="A167" s="61" t="s">
        <v>177</v>
      </c>
      <c r="B167" s="61" t="s">
        <v>215</v>
      </c>
    </row>
    <row r="168" spans="1:2" ht="12.75">
      <c r="A168" s="9" t="s">
        <v>162</v>
      </c>
      <c r="B168" s="9" t="s">
        <v>216</v>
      </c>
    </row>
    <row r="169" spans="1:3" ht="12.75">
      <c r="A169" s="64" t="s">
        <v>167</v>
      </c>
      <c r="B169" s="64" t="s">
        <v>195</v>
      </c>
      <c r="C169" t="e">
        <f>GetValCellStr("Z33")</f>
        <v>#NAME?</v>
      </c>
    </row>
    <row r="170" spans="1:3" ht="12.75">
      <c r="A170" s="64" t="s">
        <v>161</v>
      </c>
      <c r="B170" s="64" t="s">
        <v>196</v>
      </c>
      <c r="C170" t="e">
        <f>GetValCell("AC33")</f>
        <v>#NAME?</v>
      </c>
    </row>
    <row r="171" spans="1:3" ht="12.75">
      <c r="A171" s="64" t="s">
        <v>161</v>
      </c>
      <c r="B171" s="64" t="s">
        <v>197</v>
      </c>
      <c r="C171" t="e">
        <f>GetValCell("AM33")</f>
        <v>#NAME?</v>
      </c>
    </row>
    <row r="172" spans="1:3" ht="12.75">
      <c r="A172" s="64" t="s">
        <v>161</v>
      </c>
      <c r="B172" s="64" t="s">
        <v>198</v>
      </c>
      <c r="C172" t="e">
        <f>GetValCell("AW33")</f>
        <v>#NAME?</v>
      </c>
    </row>
    <row r="173" spans="1:3" ht="12.75">
      <c r="A173" s="64" t="s">
        <v>161</v>
      </c>
      <c r="B173" s="64" t="s">
        <v>199</v>
      </c>
      <c r="C173" t="e">
        <f>GetValCell("BG33")</f>
        <v>#NAME?</v>
      </c>
    </row>
    <row r="174" spans="1:3" ht="12.75">
      <c r="A174" s="64" t="s">
        <v>161</v>
      </c>
      <c r="B174" s="64" t="s">
        <v>200</v>
      </c>
      <c r="C174" t="e">
        <f>GetValCell("BQ33")</f>
        <v>#NAME?</v>
      </c>
    </row>
    <row r="175" spans="1:3" ht="12.75">
      <c r="A175" s="64" t="s">
        <v>161</v>
      </c>
      <c r="B175" s="64" t="s">
        <v>201</v>
      </c>
      <c r="C175" t="e">
        <f>GetValCell("CA33")</f>
        <v>#NAME?</v>
      </c>
    </row>
    <row r="176" spans="1:3" ht="12.75">
      <c r="A176" s="64" t="s">
        <v>161</v>
      </c>
      <c r="B176" s="64" t="s">
        <v>202</v>
      </c>
      <c r="C176" t="e">
        <f>GetValCell("CK33")</f>
        <v>#NAME?</v>
      </c>
    </row>
    <row r="177" spans="1:2" ht="12.75">
      <c r="A177" s="61" t="s">
        <v>177</v>
      </c>
      <c r="B177" s="61" t="s">
        <v>216</v>
      </c>
    </row>
    <row r="178" spans="1:2" ht="12.75">
      <c r="A178" s="9" t="s">
        <v>162</v>
      </c>
      <c r="B178" s="9" t="s">
        <v>217</v>
      </c>
    </row>
    <row r="179" spans="1:3" ht="12.75">
      <c r="A179" s="64" t="s">
        <v>167</v>
      </c>
      <c r="B179" s="64" t="s">
        <v>195</v>
      </c>
      <c r="C179" t="e">
        <f>GetValCellStr("Z34")</f>
        <v>#NAME?</v>
      </c>
    </row>
    <row r="180" spans="1:3" ht="12.75">
      <c r="A180" s="64" t="s">
        <v>161</v>
      </c>
      <c r="B180" s="64" t="s">
        <v>196</v>
      </c>
      <c r="C180" t="e">
        <f>GetValCell("AC34")</f>
        <v>#NAME?</v>
      </c>
    </row>
    <row r="181" spans="1:3" ht="12.75">
      <c r="A181" s="64" t="s">
        <v>161</v>
      </c>
      <c r="B181" s="64" t="s">
        <v>197</v>
      </c>
      <c r="C181" t="e">
        <f>GetValCell("AM34")</f>
        <v>#NAME?</v>
      </c>
    </row>
    <row r="182" spans="1:3" ht="12.75">
      <c r="A182" s="64" t="s">
        <v>161</v>
      </c>
      <c r="B182" s="64" t="s">
        <v>198</v>
      </c>
      <c r="C182" t="e">
        <f>GetValCell("AW34")</f>
        <v>#NAME?</v>
      </c>
    </row>
    <row r="183" spans="1:3" ht="12.75">
      <c r="A183" s="64" t="s">
        <v>161</v>
      </c>
      <c r="B183" s="64" t="s">
        <v>199</v>
      </c>
      <c r="C183" t="e">
        <f>GetValCell("BG34")</f>
        <v>#NAME?</v>
      </c>
    </row>
    <row r="184" spans="1:3" ht="12.75">
      <c r="A184" s="64" t="s">
        <v>161</v>
      </c>
      <c r="B184" s="64" t="s">
        <v>200</v>
      </c>
      <c r="C184" t="e">
        <f>GetValCell("BQ34")</f>
        <v>#NAME?</v>
      </c>
    </row>
    <row r="185" spans="1:3" ht="12.75">
      <c r="A185" s="64" t="s">
        <v>161</v>
      </c>
      <c r="B185" s="64" t="s">
        <v>201</v>
      </c>
      <c r="C185" t="e">
        <f>GetValCell("CA34")</f>
        <v>#NAME?</v>
      </c>
    </row>
    <row r="186" spans="1:3" ht="12.75">
      <c r="A186" s="64" t="s">
        <v>161</v>
      </c>
      <c r="B186" s="64" t="s">
        <v>202</v>
      </c>
      <c r="C186" t="e">
        <f>GetValCell("CK34")</f>
        <v>#NAME?</v>
      </c>
    </row>
    <row r="187" spans="1:2" ht="12.75">
      <c r="A187" s="61" t="s">
        <v>177</v>
      </c>
      <c r="B187" s="61" t="s">
        <v>217</v>
      </c>
    </row>
    <row r="188" spans="1:2" ht="12.75">
      <c r="A188" s="9" t="s">
        <v>162</v>
      </c>
      <c r="B188" s="9" t="s">
        <v>218</v>
      </c>
    </row>
    <row r="189" spans="1:3" ht="12.75">
      <c r="A189" s="64" t="s">
        <v>167</v>
      </c>
      <c r="B189" s="64" t="s">
        <v>195</v>
      </c>
      <c r="C189" t="e">
        <f>GetValCellStr("Z35")</f>
        <v>#NAME?</v>
      </c>
    </row>
    <row r="190" spans="1:3" ht="12.75">
      <c r="A190" s="64" t="s">
        <v>161</v>
      </c>
      <c r="B190" s="64" t="s">
        <v>196</v>
      </c>
      <c r="C190" t="e">
        <f>GetValCell("AC35")</f>
        <v>#NAME?</v>
      </c>
    </row>
    <row r="191" spans="1:3" ht="12.75">
      <c r="A191" s="64" t="s">
        <v>161</v>
      </c>
      <c r="B191" s="64" t="s">
        <v>197</v>
      </c>
      <c r="C191" t="e">
        <f>GetValCell("AM35")</f>
        <v>#NAME?</v>
      </c>
    </row>
    <row r="192" spans="1:3" ht="12.75">
      <c r="A192" s="64" t="s">
        <v>161</v>
      </c>
      <c r="B192" s="64" t="s">
        <v>198</v>
      </c>
      <c r="C192" t="e">
        <f>GetValCell("AW35")</f>
        <v>#NAME?</v>
      </c>
    </row>
    <row r="193" spans="1:3" ht="12.75">
      <c r="A193" s="64" t="s">
        <v>161</v>
      </c>
      <c r="B193" s="64" t="s">
        <v>199</v>
      </c>
      <c r="C193" t="e">
        <f>GetValCell("BG35")</f>
        <v>#NAME?</v>
      </c>
    </row>
    <row r="194" spans="1:3" ht="12.75">
      <c r="A194" s="64" t="s">
        <v>161</v>
      </c>
      <c r="B194" s="64" t="s">
        <v>200</v>
      </c>
      <c r="C194" t="e">
        <f>GetValCell("BQ35")</f>
        <v>#NAME?</v>
      </c>
    </row>
    <row r="195" spans="1:3" ht="12.75">
      <c r="A195" s="64" t="s">
        <v>161</v>
      </c>
      <c r="B195" s="64" t="s">
        <v>201</v>
      </c>
      <c r="C195" t="e">
        <f>GetValCell("CA35")</f>
        <v>#NAME?</v>
      </c>
    </row>
    <row r="196" spans="1:3" ht="12.75">
      <c r="A196" s="64" t="s">
        <v>161</v>
      </c>
      <c r="B196" s="64" t="s">
        <v>202</v>
      </c>
      <c r="C196" t="e">
        <f>GetValCell("CK35")</f>
        <v>#NAME?</v>
      </c>
    </row>
    <row r="197" spans="1:2" ht="12.75">
      <c r="A197" s="61" t="s">
        <v>177</v>
      </c>
      <c r="B197" s="61" t="s">
        <v>218</v>
      </c>
    </row>
    <row r="198" spans="1:2" ht="12.75">
      <c r="A198" s="9" t="s">
        <v>162</v>
      </c>
      <c r="B198" s="9" t="s">
        <v>219</v>
      </c>
    </row>
    <row r="199" spans="1:3" ht="12.75">
      <c r="A199" s="64" t="s">
        <v>167</v>
      </c>
      <c r="B199" s="64" t="s">
        <v>195</v>
      </c>
      <c r="C199" t="e">
        <f>GetValCellStr("Z36")</f>
        <v>#NAME?</v>
      </c>
    </row>
    <row r="200" spans="1:3" ht="12.75">
      <c r="A200" s="64" t="s">
        <v>161</v>
      </c>
      <c r="B200" s="64" t="s">
        <v>196</v>
      </c>
      <c r="C200" t="e">
        <f>GetValCell("AC36")</f>
        <v>#NAME?</v>
      </c>
    </row>
    <row r="201" spans="1:3" ht="12.75">
      <c r="A201" s="64" t="s">
        <v>161</v>
      </c>
      <c r="B201" s="64" t="s">
        <v>197</v>
      </c>
      <c r="C201" t="e">
        <f>GetValCell("AM36")</f>
        <v>#NAME?</v>
      </c>
    </row>
    <row r="202" spans="1:3" ht="12.75">
      <c r="A202" s="64" t="s">
        <v>161</v>
      </c>
      <c r="B202" s="64" t="s">
        <v>198</v>
      </c>
      <c r="C202" t="e">
        <f>GetValCell("AW36")</f>
        <v>#NAME?</v>
      </c>
    </row>
    <row r="203" spans="1:3" ht="12.75">
      <c r="A203" s="64" t="s">
        <v>161</v>
      </c>
      <c r="B203" s="64" t="s">
        <v>199</v>
      </c>
      <c r="C203" t="e">
        <f>GetValCell("BG36")</f>
        <v>#NAME?</v>
      </c>
    </row>
    <row r="204" spans="1:3" ht="12.75">
      <c r="A204" s="64" t="s">
        <v>161</v>
      </c>
      <c r="B204" s="64" t="s">
        <v>200</v>
      </c>
      <c r="C204" t="e">
        <f>GetValCell("BQ36")</f>
        <v>#NAME?</v>
      </c>
    </row>
    <row r="205" spans="1:3" ht="12.75">
      <c r="A205" s="64" t="s">
        <v>161</v>
      </c>
      <c r="B205" s="64" t="s">
        <v>201</v>
      </c>
      <c r="C205" t="e">
        <f>GetValCell("CA36")</f>
        <v>#NAME?</v>
      </c>
    </row>
    <row r="206" spans="1:3" ht="12.75">
      <c r="A206" s="64" t="s">
        <v>161</v>
      </c>
      <c r="B206" s="64" t="s">
        <v>202</v>
      </c>
      <c r="C206" t="e">
        <f>GetValCell("CK36")</f>
        <v>#NAME?</v>
      </c>
    </row>
    <row r="207" spans="1:2" ht="12.75">
      <c r="A207" s="61" t="s">
        <v>177</v>
      </c>
      <c r="B207" s="61" t="s">
        <v>219</v>
      </c>
    </row>
    <row r="208" spans="1:2" ht="12.75">
      <c r="A208" s="9" t="s">
        <v>162</v>
      </c>
      <c r="B208" s="9" t="s">
        <v>220</v>
      </c>
    </row>
    <row r="209" spans="1:3" ht="12.75">
      <c r="A209" s="64" t="s">
        <v>167</v>
      </c>
      <c r="B209" s="64" t="s">
        <v>195</v>
      </c>
      <c r="C209" t="e">
        <f>GetValCellStr("Z37")</f>
        <v>#NAME?</v>
      </c>
    </row>
    <row r="210" spans="1:3" ht="12.75">
      <c r="A210" s="64" t="s">
        <v>161</v>
      </c>
      <c r="B210" s="64" t="s">
        <v>196</v>
      </c>
      <c r="C210" t="e">
        <f>GetValCell("AC37")</f>
        <v>#NAME?</v>
      </c>
    </row>
    <row r="211" spans="1:3" ht="12.75">
      <c r="A211" s="64" t="s">
        <v>161</v>
      </c>
      <c r="B211" s="64" t="s">
        <v>197</v>
      </c>
      <c r="C211" t="e">
        <f>GetValCell("AM37")</f>
        <v>#NAME?</v>
      </c>
    </row>
    <row r="212" spans="1:3" ht="12.75">
      <c r="A212" s="64" t="s">
        <v>161</v>
      </c>
      <c r="B212" s="64" t="s">
        <v>198</v>
      </c>
      <c r="C212" t="e">
        <f>GetValCell("AW37")</f>
        <v>#NAME?</v>
      </c>
    </row>
    <row r="213" spans="1:3" ht="12.75">
      <c r="A213" s="64" t="s">
        <v>161</v>
      </c>
      <c r="B213" s="64" t="s">
        <v>199</v>
      </c>
      <c r="C213" t="e">
        <f>GetValCell("BG37")</f>
        <v>#NAME?</v>
      </c>
    </row>
    <row r="214" spans="1:3" ht="12.75">
      <c r="A214" s="64" t="s">
        <v>161</v>
      </c>
      <c r="B214" s="64" t="s">
        <v>200</v>
      </c>
      <c r="C214" t="e">
        <f>GetValCell("BQ37")</f>
        <v>#NAME?</v>
      </c>
    </row>
    <row r="215" spans="1:3" ht="12.75">
      <c r="A215" s="64" t="s">
        <v>161</v>
      </c>
      <c r="B215" s="64" t="s">
        <v>201</v>
      </c>
      <c r="C215" t="e">
        <f>GetValCell("CA37")</f>
        <v>#NAME?</v>
      </c>
    </row>
    <row r="216" spans="1:3" ht="12.75">
      <c r="A216" s="64" t="s">
        <v>161</v>
      </c>
      <c r="B216" s="64" t="s">
        <v>202</v>
      </c>
      <c r="C216" t="e">
        <f>GetValCell("CK37")</f>
        <v>#NAME?</v>
      </c>
    </row>
    <row r="217" spans="1:2" ht="12.75">
      <c r="A217" s="61" t="s">
        <v>177</v>
      </c>
      <c r="B217" s="61" t="s">
        <v>220</v>
      </c>
    </row>
    <row r="218" spans="1:2" ht="12.75">
      <c r="A218" s="61" t="s">
        <v>177</v>
      </c>
      <c r="B218" s="61" t="s">
        <v>212</v>
      </c>
    </row>
    <row r="219" spans="1:2" ht="12.75">
      <c r="A219" s="9" t="s">
        <v>162</v>
      </c>
      <c r="B219" s="9" t="s">
        <v>221</v>
      </c>
    </row>
    <row r="220" spans="1:2" ht="12.75">
      <c r="A220" s="9" t="s">
        <v>162</v>
      </c>
      <c r="B220" s="9" t="s">
        <v>222</v>
      </c>
    </row>
    <row r="221" spans="1:3" ht="12.75">
      <c r="A221" s="64" t="s">
        <v>167</v>
      </c>
      <c r="B221" s="64" t="s">
        <v>195</v>
      </c>
      <c r="C221" t="e">
        <f>GetValCellStr("Z38")</f>
        <v>#NAME?</v>
      </c>
    </row>
    <row r="222" spans="1:3" ht="12.75">
      <c r="A222" s="64" t="s">
        <v>161</v>
      </c>
      <c r="B222" s="64" t="s">
        <v>196</v>
      </c>
      <c r="C222" t="e">
        <f>GetValCell("AC38")</f>
        <v>#NAME?</v>
      </c>
    </row>
    <row r="223" spans="1:3" ht="12.75">
      <c r="A223" s="64" t="s">
        <v>161</v>
      </c>
      <c r="B223" s="64" t="s">
        <v>197</v>
      </c>
      <c r="C223" t="e">
        <f>GetValCell("AM38")</f>
        <v>#NAME?</v>
      </c>
    </row>
    <row r="224" spans="1:3" ht="12.75">
      <c r="A224" s="64" t="s">
        <v>161</v>
      </c>
      <c r="B224" s="64" t="s">
        <v>198</v>
      </c>
      <c r="C224" t="e">
        <f>GetValCell("AW38")</f>
        <v>#NAME?</v>
      </c>
    </row>
    <row r="225" spans="1:3" ht="12.75">
      <c r="A225" s="64" t="s">
        <v>161</v>
      </c>
      <c r="B225" s="64" t="s">
        <v>199</v>
      </c>
      <c r="C225" t="e">
        <f>GetValCell("BG38")</f>
        <v>#NAME?</v>
      </c>
    </row>
    <row r="226" spans="1:3" ht="12.75">
      <c r="A226" s="64" t="s">
        <v>161</v>
      </c>
      <c r="B226" s="64" t="s">
        <v>200</v>
      </c>
      <c r="C226" t="e">
        <f>GetValCell("BQ38")</f>
        <v>#NAME?</v>
      </c>
    </row>
    <row r="227" spans="1:3" ht="12.75">
      <c r="A227" s="64" t="s">
        <v>161</v>
      </c>
      <c r="B227" s="64" t="s">
        <v>201</v>
      </c>
      <c r="C227" t="e">
        <f>GetValCell("CA38")</f>
        <v>#NAME?</v>
      </c>
    </row>
    <row r="228" spans="1:3" ht="12.75">
      <c r="A228" s="64" t="s">
        <v>161</v>
      </c>
      <c r="B228" s="64" t="s">
        <v>202</v>
      </c>
      <c r="C228" t="e">
        <f>GetValCell("CK38")</f>
        <v>#NAME?</v>
      </c>
    </row>
    <row r="229" spans="1:2" ht="12.75">
      <c r="A229" s="61" t="s">
        <v>177</v>
      </c>
      <c r="B229" s="61" t="s">
        <v>222</v>
      </c>
    </row>
    <row r="230" spans="1:2" ht="12.75">
      <c r="A230" s="9" t="s">
        <v>162</v>
      </c>
      <c r="B230" s="9" t="s">
        <v>223</v>
      </c>
    </row>
    <row r="231" spans="1:3" ht="12.75">
      <c r="A231" s="64" t="s">
        <v>167</v>
      </c>
      <c r="B231" s="64" t="s">
        <v>195</v>
      </c>
      <c r="C231" t="e">
        <f>GetValCellStr("Z39")</f>
        <v>#NAME?</v>
      </c>
    </row>
    <row r="232" spans="1:3" ht="12.75">
      <c r="A232" s="64" t="s">
        <v>161</v>
      </c>
      <c r="B232" s="64" t="s">
        <v>196</v>
      </c>
      <c r="C232" t="e">
        <f>GetValCell("AC39")</f>
        <v>#NAME?</v>
      </c>
    </row>
    <row r="233" spans="1:3" ht="12.75">
      <c r="A233" s="64" t="s">
        <v>161</v>
      </c>
      <c r="B233" s="64" t="s">
        <v>197</v>
      </c>
      <c r="C233" t="e">
        <f>GetValCell("AM39")</f>
        <v>#NAME?</v>
      </c>
    </row>
    <row r="234" spans="1:3" ht="12.75">
      <c r="A234" s="64" t="s">
        <v>161</v>
      </c>
      <c r="B234" s="64" t="s">
        <v>198</v>
      </c>
      <c r="C234" t="e">
        <f>GetValCell("AW39")</f>
        <v>#NAME?</v>
      </c>
    </row>
    <row r="235" spans="1:3" ht="12.75">
      <c r="A235" s="64" t="s">
        <v>161</v>
      </c>
      <c r="B235" s="64" t="s">
        <v>199</v>
      </c>
      <c r="C235" t="e">
        <f>GetValCell("BG39")</f>
        <v>#NAME?</v>
      </c>
    </row>
    <row r="236" spans="1:3" ht="12.75">
      <c r="A236" s="64" t="s">
        <v>161</v>
      </c>
      <c r="B236" s="64" t="s">
        <v>200</v>
      </c>
      <c r="C236" t="e">
        <f>GetValCell("BQ39")</f>
        <v>#NAME?</v>
      </c>
    </row>
    <row r="237" spans="1:3" ht="12.75">
      <c r="A237" s="64" t="s">
        <v>161</v>
      </c>
      <c r="B237" s="64" t="s">
        <v>201</v>
      </c>
      <c r="C237" t="e">
        <f>GetValCell("CA39")</f>
        <v>#NAME?</v>
      </c>
    </row>
    <row r="238" spans="1:3" ht="12.75">
      <c r="A238" s="64" t="s">
        <v>161</v>
      </c>
      <c r="B238" s="64" t="s">
        <v>202</v>
      </c>
      <c r="C238" t="e">
        <f>GetValCell("CK39")</f>
        <v>#NAME?</v>
      </c>
    </row>
    <row r="239" spans="1:2" ht="12.75">
      <c r="A239" s="61" t="s">
        <v>177</v>
      </c>
      <c r="B239" s="61" t="s">
        <v>223</v>
      </c>
    </row>
    <row r="240" spans="1:2" ht="12.75">
      <c r="A240" s="9" t="s">
        <v>162</v>
      </c>
      <c r="B240" s="9" t="s">
        <v>224</v>
      </c>
    </row>
    <row r="241" spans="1:3" ht="12.75">
      <c r="A241" s="64" t="s">
        <v>167</v>
      </c>
      <c r="B241" s="64" t="s">
        <v>195</v>
      </c>
      <c r="C241" t="e">
        <f>GetValCellStr("Z40")</f>
        <v>#NAME?</v>
      </c>
    </row>
    <row r="242" spans="1:3" ht="12.75">
      <c r="A242" s="64" t="s">
        <v>161</v>
      </c>
      <c r="B242" s="64" t="s">
        <v>196</v>
      </c>
      <c r="C242" t="e">
        <f>GetValCell("AC40")</f>
        <v>#NAME?</v>
      </c>
    </row>
    <row r="243" spans="1:3" ht="12.75">
      <c r="A243" s="64" t="s">
        <v>161</v>
      </c>
      <c r="B243" s="64" t="s">
        <v>197</v>
      </c>
      <c r="C243" t="e">
        <f>GetValCell("AM40")</f>
        <v>#NAME?</v>
      </c>
    </row>
    <row r="244" spans="1:3" ht="12.75">
      <c r="A244" s="64" t="s">
        <v>161</v>
      </c>
      <c r="B244" s="64" t="s">
        <v>198</v>
      </c>
      <c r="C244" t="e">
        <f>GetValCell("AW40")</f>
        <v>#NAME?</v>
      </c>
    </row>
    <row r="245" spans="1:3" ht="12.75">
      <c r="A245" s="64" t="s">
        <v>161</v>
      </c>
      <c r="B245" s="64" t="s">
        <v>199</v>
      </c>
      <c r="C245" t="e">
        <f>GetValCell("BG40")</f>
        <v>#NAME?</v>
      </c>
    </row>
    <row r="246" spans="1:3" ht="12.75">
      <c r="A246" s="64" t="s">
        <v>161</v>
      </c>
      <c r="B246" s="64" t="s">
        <v>200</v>
      </c>
      <c r="C246" t="e">
        <f>GetValCell("BQ40")</f>
        <v>#NAME?</v>
      </c>
    </row>
    <row r="247" spans="1:3" ht="12.75">
      <c r="A247" s="64" t="s">
        <v>161</v>
      </c>
      <c r="B247" s="64" t="s">
        <v>201</v>
      </c>
      <c r="C247" t="e">
        <f>GetValCell("CA40")</f>
        <v>#NAME?</v>
      </c>
    </row>
    <row r="248" spans="1:3" ht="12.75">
      <c r="A248" s="64" t="s">
        <v>161</v>
      </c>
      <c r="B248" s="64" t="s">
        <v>202</v>
      </c>
      <c r="C248" t="e">
        <f>GetValCell("CK40")</f>
        <v>#NAME?</v>
      </c>
    </row>
    <row r="249" spans="1:2" ht="12.75">
      <c r="A249" s="61" t="s">
        <v>177</v>
      </c>
      <c r="B249" s="61" t="s">
        <v>224</v>
      </c>
    </row>
    <row r="250" spans="1:2" ht="12.75">
      <c r="A250" s="9" t="s">
        <v>162</v>
      </c>
      <c r="B250" s="9" t="s">
        <v>225</v>
      </c>
    </row>
    <row r="251" spans="1:3" ht="12.75">
      <c r="A251" s="64" t="s">
        <v>167</v>
      </c>
      <c r="B251" s="64" t="s">
        <v>195</v>
      </c>
      <c r="C251" t="e">
        <f>GetValCellStr("Z41")</f>
        <v>#NAME?</v>
      </c>
    </row>
    <row r="252" spans="1:3" ht="12.75">
      <c r="A252" s="64" t="s">
        <v>161</v>
      </c>
      <c r="B252" s="64" t="s">
        <v>196</v>
      </c>
      <c r="C252" t="e">
        <f>GetValCell("AC41")</f>
        <v>#NAME?</v>
      </c>
    </row>
    <row r="253" spans="1:3" ht="12.75">
      <c r="A253" s="64" t="s">
        <v>161</v>
      </c>
      <c r="B253" s="64" t="s">
        <v>197</v>
      </c>
      <c r="C253" t="e">
        <f>GetValCell("AM41")</f>
        <v>#NAME?</v>
      </c>
    </row>
    <row r="254" spans="1:3" ht="12.75">
      <c r="A254" s="64" t="s">
        <v>161</v>
      </c>
      <c r="B254" s="64" t="s">
        <v>198</v>
      </c>
      <c r="C254" t="e">
        <f>GetValCell("AW41")</f>
        <v>#NAME?</v>
      </c>
    </row>
    <row r="255" spans="1:3" ht="12.75">
      <c r="A255" s="64" t="s">
        <v>161</v>
      </c>
      <c r="B255" s="64" t="s">
        <v>199</v>
      </c>
      <c r="C255" t="e">
        <f>GetValCell("BG41")</f>
        <v>#NAME?</v>
      </c>
    </row>
    <row r="256" spans="1:3" ht="12.75">
      <c r="A256" s="64" t="s">
        <v>161</v>
      </c>
      <c r="B256" s="64" t="s">
        <v>200</v>
      </c>
      <c r="C256" t="e">
        <f>GetValCell("BQ41")</f>
        <v>#NAME?</v>
      </c>
    </row>
    <row r="257" spans="1:3" ht="12.75">
      <c r="A257" s="64" t="s">
        <v>161</v>
      </c>
      <c r="B257" s="64" t="s">
        <v>201</v>
      </c>
      <c r="C257" t="e">
        <f>GetValCell("CA41")</f>
        <v>#NAME?</v>
      </c>
    </row>
    <row r="258" spans="1:3" ht="12.75">
      <c r="A258" s="64" t="s">
        <v>161</v>
      </c>
      <c r="B258" s="64" t="s">
        <v>202</v>
      </c>
      <c r="C258" t="e">
        <f>GetValCell("CK41")</f>
        <v>#NAME?</v>
      </c>
    </row>
    <row r="259" spans="1:2" ht="12.75">
      <c r="A259" s="61" t="s">
        <v>177</v>
      </c>
      <c r="B259" s="61" t="s">
        <v>225</v>
      </c>
    </row>
    <row r="260" spans="1:2" ht="12.75">
      <c r="A260" s="9" t="s">
        <v>162</v>
      </c>
      <c r="B260" s="9" t="s">
        <v>226</v>
      </c>
    </row>
    <row r="261" spans="1:3" ht="12.75">
      <c r="A261" s="64" t="s">
        <v>167</v>
      </c>
      <c r="B261" s="64" t="s">
        <v>195</v>
      </c>
      <c r="C261" t="e">
        <f>GetValCellStr("Z42")</f>
        <v>#NAME?</v>
      </c>
    </row>
    <row r="262" spans="1:3" ht="12.75">
      <c r="A262" s="64" t="s">
        <v>161</v>
      </c>
      <c r="B262" s="64" t="s">
        <v>196</v>
      </c>
      <c r="C262" t="e">
        <f>GetValCell("AC42")</f>
        <v>#NAME?</v>
      </c>
    </row>
    <row r="263" spans="1:3" ht="12.75">
      <c r="A263" s="64" t="s">
        <v>161</v>
      </c>
      <c r="B263" s="64" t="s">
        <v>197</v>
      </c>
      <c r="C263" t="e">
        <f>GetValCell("AM42")</f>
        <v>#NAME?</v>
      </c>
    </row>
    <row r="264" spans="1:3" ht="12.75">
      <c r="A264" s="64" t="s">
        <v>161</v>
      </c>
      <c r="B264" s="64" t="s">
        <v>198</v>
      </c>
      <c r="C264" t="e">
        <f>GetValCell("AW42")</f>
        <v>#NAME?</v>
      </c>
    </row>
    <row r="265" spans="1:3" ht="12.75">
      <c r="A265" s="64" t="s">
        <v>161</v>
      </c>
      <c r="B265" s="64" t="s">
        <v>199</v>
      </c>
      <c r="C265" t="e">
        <f>GetValCell("BG42")</f>
        <v>#NAME?</v>
      </c>
    </row>
    <row r="266" spans="1:3" ht="12.75">
      <c r="A266" s="64" t="s">
        <v>161</v>
      </c>
      <c r="B266" s="64" t="s">
        <v>200</v>
      </c>
      <c r="C266" t="e">
        <f>GetValCell("BQ42")</f>
        <v>#NAME?</v>
      </c>
    </row>
    <row r="267" spans="1:3" ht="12.75">
      <c r="A267" s="64" t="s">
        <v>161</v>
      </c>
      <c r="B267" s="64" t="s">
        <v>201</v>
      </c>
      <c r="C267" t="e">
        <f>GetValCell("CA42")</f>
        <v>#NAME?</v>
      </c>
    </row>
    <row r="268" spans="1:3" ht="12.75">
      <c r="A268" s="64" t="s">
        <v>161</v>
      </c>
      <c r="B268" s="64" t="s">
        <v>202</v>
      </c>
      <c r="C268" t="e">
        <f>GetValCell("CK42")</f>
        <v>#NAME?</v>
      </c>
    </row>
    <row r="269" spans="1:2" ht="12.75">
      <c r="A269" s="61" t="s">
        <v>177</v>
      </c>
      <c r="B269" s="61" t="s">
        <v>226</v>
      </c>
    </row>
    <row r="270" spans="1:2" ht="12.75">
      <c r="A270" s="61" t="s">
        <v>177</v>
      </c>
      <c r="B270" s="61" t="s">
        <v>221</v>
      </c>
    </row>
    <row r="271" spans="1:2" ht="12.75">
      <c r="A271" s="61" t="s">
        <v>177</v>
      </c>
      <c r="B271" s="61" t="s">
        <v>193</v>
      </c>
    </row>
    <row r="272" spans="1:2" ht="12.75">
      <c r="A272" s="9" t="s">
        <v>162</v>
      </c>
      <c r="B272" s="9" t="s">
        <v>227</v>
      </c>
    </row>
    <row r="273" spans="1:2" ht="12.75">
      <c r="A273" s="9" t="s">
        <v>162</v>
      </c>
      <c r="B273" s="9" t="s">
        <v>228</v>
      </c>
    </row>
    <row r="274" spans="1:3" ht="12.75">
      <c r="A274" s="64" t="s">
        <v>161</v>
      </c>
      <c r="B274" s="64" t="s">
        <v>196</v>
      </c>
      <c r="C274" t="e">
        <f>GetValCell("AC49")</f>
        <v>#NAME?</v>
      </c>
    </row>
    <row r="275" spans="1:3" ht="12.75">
      <c r="A275" s="64" t="s">
        <v>161</v>
      </c>
      <c r="B275" s="64" t="s">
        <v>197</v>
      </c>
      <c r="C275" t="e">
        <f>GetValCell("AM49")</f>
        <v>#NAME?</v>
      </c>
    </row>
    <row r="276" spans="1:3" ht="12.75">
      <c r="A276" s="64" t="s">
        <v>161</v>
      </c>
      <c r="B276" s="64" t="s">
        <v>198</v>
      </c>
      <c r="C276" t="e">
        <f>GetValCell("AW49")</f>
        <v>#NAME?</v>
      </c>
    </row>
    <row r="277" spans="1:3" ht="12.75">
      <c r="A277" s="64" t="s">
        <v>161</v>
      </c>
      <c r="B277" s="64" t="s">
        <v>199</v>
      </c>
      <c r="C277" t="e">
        <f>GetValCell("BG49")</f>
        <v>#NAME?</v>
      </c>
    </row>
    <row r="278" spans="1:3" ht="12.75">
      <c r="A278" s="64" t="s">
        <v>161</v>
      </c>
      <c r="B278" s="64" t="s">
        <v>200</v>
      </c>
      <c r="C278" t="e">
        <f>GetValCell("BQ49")</f>
        <v>#NAME?</v>
      </c>
    </row>
    <row r="279" spans="1:3" ht="12.75">
      <c r="A279" s="64" t="s">
        <v>161</v>
      </c>
      <c r="B279" s="64" t="s">
        <v>201</v>
      </c>
      <c r="C279" t="e">
        <f>GetValCell("CA49")</f>
        <v>#NAME?</v>
      </c>
    </row>
    <row r="280" spans="1:3" ht="12.75">
      <c r="A280" s="64" t="s">
        <v>161</v>
      </c>
      <c r="B280" s="64" t="s">
        <v>202</v>
      </c>
      <c r="C280" t="e">
        <f>GetValCell("CK49")</f>
        <v>#NAME?</v>
      </c>
    </row>
    <row r="281" spans="1:2" ht="12.75">
      <c r="A281" s="61" t="s">
        <v>177</v>
      </c>
      <c r="B281" s="61" t="s">
        <v>228</v>
      </c>
    </row>
    <row r="282" spans="1:2" ht="12.75">
      <c r="A282" s="9" t="s">
        <v>162</v>
      </c>
      <c r="B282" s="9" t="s">
        <v>229</v>
      </c>
    </row>
    <row r="283" spans="1:2" ht="12.75">
      <c r="A283" s="9" t="s">
        <v>162</v>
      </c>
      <c r="B283" s="9" t="s">
        <v>230</v>
      </c>
    </row>
    <row r="284" spans="1:3" ht="12.75">
      <c r="A284" s="64" t="s">
        <v>167</v>
      </c>
      <c r="B284" s="64" t="s">
        <v>195</v>
      </c>
      <c r="C284" t="e">
        <f>GetValCellStr("Z50")</f>
        <v>#NAME?</v>
      </c>
    </row>
    <row r="285" spans="1:3" ht="12.75">
      <c r="A285" s="64" t="s">
        <v>161</v>
      </c>
      <c r="B285" s="64" t="s">
        <v>196</v>
      </c>
      <c r="C285" t="e">
        <f>GetValCell("AC50")</f>
        <v>#NAME?</v>
      </c>
    </row>
    <row r="286" spans="1:3" ht="12.75">
      <c r="A286" s="64" t="s">
        <v>161</v>
      </c>
      <c r="B286" s="64" t="s">
        <v>197</v>
      </c>
      <c r="C286" t="e">
        <f>GetValCell("AM50")</f>
        <v>#NAME?</v>
      </c>
    </row>
    <row r="287" spans="1:3" ht="12.75">
      <c r="A287" s="64" t="s">
        <v>161</v>
      </c>
      <c r="B287" s="64" t="s">
        <v>198</v>
      </c>
      <c r="C287" t="e">
        <f>GetValCell("AW50")</f>
        <v>#NAME?</v>
      </c>
    </row>
    <row r="288" spans="1:3" ht="12.75">
      <c r="A288" s="64" t="s">
        <v>161</v>
      </c>
      <c r="B288" s="64" t="s">
        <v>199</v>
      </c>
      <c r="C288" t="e">
        <f>GetValCell("BG50")</f>
        <v>#NAME?</v>
      </c>
    </row>
    <row r="289" spans="1:3" ht="12.75">
      <c r="A289" s="64" t="s">
        <v>161</v>
      </c>
      <c r="B289" s="64" t="s">
        <v>200</v>
      </c>
      <c r="C289" t="e">
        <f>GetValCell("BQ50")</f>
        <v>#NAME?</v>
      </c>
    </row>
    <row r="290" spans="1:3" ht="12.75">
      <c r="A290" s="64" t="s">
        <v>161</v>
      </c>
      <c r="B290" s="64" t="s">
        <v>201</v>
      </c>
      <c r="C290" t="e">
        <f>GetValCell("CA50")</f>
        <v>#NAME?</v>
      </c>
    </row>
    <row r="291" spans="1:3" ht="12.75">
      <c r="A291" s="64" t="s">
        <v>161</v>
      </c>
      <c r="B291" s="64" t="s">
        <v>202</v>
      </c>
      <c r="C291" t="e">
        <f>GetValCell("CK50")</f>
        <v>#NAME?</v>
      </c>
    </row>
    <row r="292" spans="1:2" ht="12.75">
      <c r="A292" s="61" t="s">
        <v>177</v>
      </c>
      <c r="B292" s="61" t="s">
        <v>230</v>
      </c>
    </row>
    <row r="293" spans="1:2" ht="12.75">
      <c r="A293" s="9" t="s">
        <v>162</v>
      </c>
      <c r="B293" s="9" t="s">
        <v>231</v>
      </c>
    </row>
    <row r="294" spans="1:3" ht="12.75">
      <c r="A294" s="64" t="s">
        <v>167</v>
      </c>
      <c r="B294" s="64" t="s">
        <v>195</v>
      </c>
      <c r="C294" t="e">
        <f>GetValCellStr("Z51")</f>
        <v>#NAME?</v>
      </c>
    </row>
    <row r="295" spans="1:3" ht="12.75">
      <c r="A295" s="64" t="s">
        <v>161</v>
      </c>
      <c r="B295" s="64" t="s">
        <v>196</v>
      </c>
      <c r="C295" t="e">
        <f>GetValCell("AC51")</f>
        <v>#NAME?</v>
      </c>
    </row>
    <row r="296" spans="1:3" ht="12.75">
      <c r="A296" s="64" t="s">
        <v>161</v>
      </c>
      <c r="B296" s="64" t="s">
        <v>197</v>
      </c>
      <c r="C296" t="e">
        <f>GetValCell("AM51")</f>
        <v>#NAME?</v>
      </c>
    </row>
    <row r="297" spans="1:3" ht="12.75">
      <c r="A297" s="64" t="s">
        <v>161</v>
      </c>
      <c r="B297" s="64" t="s">
        <v>198</v>
      </c>
      <c r="C297" t="e">
        <f>GetValCell("AW51")</f>
        <v>#NAME?</v>
      </c>
    </row>
    <row r="298" spans="1:3" ht="12.75">
      <c r="A298" s="64" t="s">
        <v>161</v>
      </c>
      <c r="B298" s="64" t="s">
        <v>199</v>
      </c>
      <c r="C298" t="e">
        <f>GetValCell("BG51")</f>
        <v>#NAME?</v>
      </c>
    </row>
    <row r="299" spans="1:3" ht="12.75">
      <c r="A299" s="64" t="s">
        <v>161</v>
      </c>
      <c r="B299" s="64" t="s">
        <v>200</v>
      </c>
      <c r="C299" t="e">
        <f>GetValCell("BQ51")</f>
        <v>#NAME?</v>
      </c>
    </row>
    <row r="300" spans="1:3" ht="12.75">
      <c r="A300" s="64" t="s">
        <v>161</v>
      </c>
      <c r="B300" s="64" t="s">
        <v>201</v>
      </c>
      <c r="C300" t="e">
        <f>GetValCell("CA51")</f>
        <v>#NAME?</v>
      </c>
    </row>
    <row r="301" spans="1:3" ht="12.75">
      <c r="A301" s="64" t="s">
        <v>161</v>
      </c>
      <c r="B301" s="64" t="s">
        <v>202</v>
      </c>
      <c r="C301" t="e">
        <f>GetValCell("CK51")</f>
        <v>#NAME?</v>
      </c>
    </row>
    <row r="302" spans="1:2" ht="12.75">
      <c r="A302" s="61" t="s">
        <v>177</v>
      </c>
      <c r="B302" s="61" t="s">
        <v>231</v>
      </c>
    </row>
    <row r="303" spans="1:2" ht="12.75">
      <c r="A303" s="9" t="s">
        <v>162</v>
      </c>
      <c r="B303" s="9" t="s">
        <v>232</v>
      </c>
    </row>
    <row r="304" spans="1:3" ht="12.75">
      <c r="A304" s="64" t="s">
        <v>167</v>
      </c>
      <c r="B304" s="64" t="s">
        <v>195</v>
      </c>
      <c r="C304" t="e">
        <f>GetValCellStr("Z52")</f>
        <v>#NAME?</v>
      </c>
    </row>
    <row r="305" spans="1:3" ht="12.75">
      <c r="A305" s="64" t="s">
        <v>161</v>
      </c>
      <c r="B305" s="64" t="s">
        <v>196</v>
      </c>
      <c r="C305" t="e">
        <f>GetValCell("AC52")</f>
        <v>#NAME?</v>
      </c>
    </row>
    <row r="306" spans="1:3" ht="12.75">
      <c r="A306" s="64" t="s">
        <v>161</v>
      </c>
      <c r="B306" s="64" t="s">
        <v>197</v>
      </c>
      <c r="C306" t="e">
        <f>GetValCell("AM52")</f>
        <v>#NAME?</v>
      </c>
    </row>
    <row r="307" spans="1:3" ht="12.75">
      <c r="A307" s="64" t="s">
        <v>161</v>
      </c>
      <c r="B307" s="64" t="s">
        <v>198</v>
      </c>
      <c r="C307" t="e">
        <f>GetValCell("AW52")</f>
        <v>#NAME?</v>
      </c>
    </row>
    <row r="308" spans="1:3" ht="12.75">
      <c r="A308" s="64" t="s">
        <v>161</v>
      </c>
      <c r="B308" s="64" t="s">
        <v>199</v>
      </c>
      <c r="C308" t="e">
        <f>GetValCell("BG52")</f>
        <v>#NAME?</v>
      </c>
    </row>
    <row r="309" spans="1:3" ht="12.75">
      <c r="A309" s="64" t="s">
        <v>161</v>
      </c>
      <c r="B309" s="64" t="s">
        <v>200</v>
      </c>
      <c r="C309" t="e">
        <f>GetValCell("BQ52")</f>
        <v>#NAME?</v>
      </c>
    </row>
    <row r="310" spans="1:3" ht="12.75">
      <c r="A310" s="64" t="s">
        <v>161</v>
      </c>
      <c r="B310" s="64" t="s">
        <v>201</v>
      </c>
      <c r="C310" t="e">
        <f>GetValCell("CA52")</f>
        <v>#NAME?</v>
      </c>
    </row>
    <row r="311" spans="1:3" ht="12.75">
      <c r="A311" s="64" t="s">
        <v>161</v>
      </c>
      <c r="B311" s="64" t="s">
        <v>202</v>
      </c>
      <c r="C311" t="e">
        <f>GetValCell("CK52")</f>
        <v>#NAME?</v>
      </c>
    </row>
    <row r="312" spans="1:2" ht="12.75">
      <c r="A312" s="61" t="s">
        <v>177</v>
      </c>
      <c r="B312" s="61" t="s">
        <v>232</v>
      </c>
    </row>
    <row r="313" spans="1:2" ht="12.75">
      <c r="A313" s="9" t="s">
        <v>162</v>
      </c>
      <c r="B313" s="9" t="s">
        <v>233</v>
      </c>
    </row>
    <row r="314" spans="1:3" ht="12.75">
      <c r="A314" s="64" t="s">
        <v>167</v>
      </c>
      <c r="B314" s="64" t="s">
        <v>195</v>
      </c>
      <c r="C314" t="e">
        <f>GetValCellStr("Z53")</f>
        <v>#NAME?</v>
      </c>
    </row>
    <row r="315" spans="1:3" ht="12.75">
      <c r="A315" s="64" t="s">
        <v>161</v>
      </c>
      <c r="B315" s="64" t="s">
        <v>196</v>
      </c>
      <c r="C315" t="e">
        <f>GetValCell("AC53")</f>
        <v>#NAME?</v>
      </c>
    </row>
    <row r="316" spans="1:3" ht="12.75">
      <c r="A316" s="64" t="s">
        <v>161</v>
      </c>
      <c r="B316" s="64" t="s">
        <v>197</v>
      </c>
      <c r="C316" t="e">
        <f>GetValCell("AM53")</f>
        <v>#NAME?</v>
      </c>
    </row>
    <row r="317" spans="1:3" ht="12.75">
      <c r="A317" s="64" t="s">
        <v>161</v>
      </c>
      <c r="B317" s="64" t="s">
        <v>198</v>
      </c>
      <c r="C317" t="e">
        <f>GetValCell("AW53")</f>
        <v>#NAME?</v>
      </c>
    </row>
    <row r="318" spans="1:3" ht="12.75">
      <c r="A318" s="64" t="s">
        <v>161</v>
      </c>
      <c r="B318" s="64" t="s">
        <v>199</v>
      </c>
      <c r="C318" t="e">
        <f>GetValCell("BG53")</f>
        <v>#NAME?</v>
      </c>
    </row>
    <row r="319" spans="1:3" ht="12.75">
      <c r="A319" s="64" t="s">
        <v>161</v>
      </c>
      <c r="B319" s="64" t="s">
        <v>200</v>
      </c>
      <c r="C319" t="e">
        <f>GetValCell("BQ53")</f>
        <v>#NAME?</v>
      </c>
    </row>
    <row r="320" spans="1:3" ht="12.75">
      <c r="A320" s="64" t="s">
        <v>161</v>
      </c>
      <c r="B320" s="64" t="s">
        <v>201</v>
      </c>
      <c r="C320" t="e">
        <f>GetValCell("CA53")</f>
        <v>#NAME?</v>
      </c>
    </row>
    <row r="321" spans="1:3" ht="12.75">
      <c r="A321" s="64" t="s">
        <v>161</v>
      </c>
      <c r="B321" s="64" t="s">
        <v>202</v>
      </c>
      <c r="C321" t="e">
        <f>GetValCell("CK53")</f>
        <v>#NAME?</v>
      </c>
    </row>
    <row r="322" spans="1:2" ht="12.75">
      <c r="A322" s="61" t="s">
        <v>177</v>
      </c>
      <c r="B322" s="61" t="s">
        <v>233</v>
      </c>
    </row>
    <row r="323" spans="1:2" ht="12.75">
      <c r="A323" s="61" t="s">
        <v>177</v>
      </c>
      <c r="B323" s="61" t="s">
        <v>229</v>
      </c>
    </row>
    <row r="324" spans="1:2" ht="12.75">
      <c r="A324" s="9" t="s">
        <v>162</v>
      </c>
      <c r="B324" s="9" t="s">
        <v>234</v>
      </c>
    </row>
    <row r="325" spans="1:2" ht="12.75">
      <c r="A325" s="9" t="s">
        <v>162</v>
      </c>
      <c r="B325" s="9" t="s">
        <v>235</v>
      </c>
    </row>
    <row r="326" spans="1:3" ht="12.75">
      <c r="A326" s="64" t="s">
        <v>167</v>
      </c>
      <c r="B326" s="64" t="s">
        <v>195</v>
      </c>
      <c r="C326" t="e">
        <f>GetValCellStr("Z54")</f>
        <v>#NAME?</v>
      </c>
    </row>
    <row r="327" spans="1:3" ht="12.75">
      <c r="A327" s="64" t="s">
        <v>161</v>
      </c>
      <c r="B327" s="64" t="s">
        <v>196</v>
      </c>
      <c r="C327" t="e">
        <f>GetValCell("AC54")</f>
        <v>#NAME?</v>
      </c>
    </row>
    <row r="328" spans="1:3" ht="12.75">
      <c r="A328" s="64" t="s">
        <v>161</v>
      </c>
      <c r="B328" s="64" t="s">
        <v>197</v>
      </c>
      <c r="C328" t="e">
        <f>GetValCell("AM54")</f>
        <v>#NAME?</v>
      </c>
    </row>
    <row r="329" spans="1:3" ht="12.75">
      <c r="A329" s="64" t="s">
        <v>161</v>
      </c>
      <c r="B329" s="64" t="s">
        <v>198</v>
      </c>
      <c r="C329" t="e">
        <f>GetValCell("AW54")</f>
        <v>#NAME?</v>
      </c>
    </row>
    <row r="330" spans="1:3" ht="12.75">
      <c r="A330" s="64" t="s">
        <v>161</v>
      </c>
      <c r="B330" s="64" t="s">
        <v>199</v>
      </c>
      <c r="C330" t="e">
        <f>GetValCell("BG54")</f>
        <v>#NAME?</v>
      </c>
    </row>
    <row r="331" spans="1:3" ht="12.75">
      <c r="A331" s="64" t="s">
        <v>161</v>
      </c>
      <c r="B331" s="64" t="s">
        <v>200</v>
      </c>
      <c r="C331" t="e">
        <f>GetValCell("BQ54")</f>
        <v>#NAME?</v>
      </c>
    </row>
    <row r="332" spans="1:3" ht="12.75">
      <c r="A332" s="64" t="s">
        <v>161</v>
      </c>
      <c r="B332" s="64" t="s">
        <v>201</v>
      </c>
      <c r="C332" t="e">
        <f>GetValCell("CA54")</f>
        <v>#NAME?</v>
      </c>
    </row>
    <row r="333" spans="1:3" ht="12.75">
      <c r="A333" s="64" t="s">
        <v>161</v>
      </c>
      <c r="B333" s="64" t="s">
        <v>202</v>
      </c>
      <c r="C333" t="e">
        <f>GetValCell("CK54")</f>
        <v>#NAME?</v>
      </c>
    </row>
    <row r="334" spans="1:2" ht="12.75">
      <c r="A334" s="61" t="s">
        <v>177</v>
      </c>
      <c r="B334" s="61" t="s">
        <v>235</v>
      </c>
    </row>
    <row r="335" spans="1:2" ht="12.75">
      <c r="A335" s="9" t="s">
        <v>162</v>
      </c>
      <c r="B335" s="9" t="s">
        <v>236</v>
      </c>
    </row>
    <row r="336" spans="1:3" ht="12.75">
      <c r="A336" s="64" t="s">
        <v>167</v>
      </c>
      <c r="B336" s="64" t="s">
        <v>195</v>
      </c>
      <c r="C336" t="e">
        <f>GetValCellStr("Z55")</f>
        <v>#NAME?</v>
      </c>
    </row>
    <row r="337" spans="1:3" ht="12.75">
      <c r="A337" s="64" t="s">
        <v>161</v>
      </c>
      <c r="B337" s="64" t="s">
        <v>196</v>
      </c>
      <c r="C337" t="e">
        <f>GetValCell("AC55")</f>
        <v>#NAME?</v>
      </c>
    </row>
    <row r="338" spans="1:3" ht="12.75">
      <c r="A338" s="64" t="s">
        <v>161</v>
      </c>
      <c r="B338" s="64" t="s">
        <v>197</v>
      </c>
      <c r="C338" t="e">
        <f>GetValCell("AM55")</f>
        <v>#NAME?</v>
      </c>
    </row>
    <row r="339" spans="1:3" ht="12.75">
      <c r="A339" s="64" t="s">
        <v>161</v>
      </c>
      <c r="B339" s="64" t="s">
        <v>198</v>
      </c>
      <c r="C339" t="e">
        <f>GetValCell("AW55")</f>
        <v>#NAME?</v>
      </c>
    </row>
    <row r="340" spans="1:3" ht="12.75">
      <c r="A340" s="64" t="s">
        <v>161</v>
      </c>
      <c r="B340" s="64" t="s">
        <v>199</v>
      </c>
      <c r="C340" t="e">
        <f>GetValCell("BG55")</f>
        <v>#NAME?</v>
      </c>
    </row>
    <row r="341" spans="1:3" ht="12.75">
      <c r="A341" s="64" t="s">
        <v>161</v>
      </c>
      <c r="B341" s="64" t="s">
        <v>200</v>
      </c>
      <c r="C341" t="e">
        <f>GetValCell("BQ55")</f>
        <v>#NAME?</v>
      </c>
    </row>
    <row r="342" spans="1:3" ht="12.75">
      <c r="A342" s="64" t="s">
        <v>161</v>
      </c>
      <c r="B342" s="64" t="s">
        <v>201</v>
      </c>
      <c r="C342" t="e">
        <f>GetValCell("CA55")</f>
        <v>#NAME?</v>
      </c>
    </row>
    <row r="343" spans="1:3" ht="12.75">
      <c r="A343" s="64" t="s">
        <v>161</v>
      </c>
      <c r="B343" s="64" t="s">
        <v>202</v>
      </c>
      <c r="C343" t="e">
        <f>GetValCell("CK55")</f>
        <v>#NAME?</v>
      </c>
    </row>
    <row r="344" spans="1:2" ht="12.75">
      <c r="A344" s="61" t="s">
        <v>177</v>
      </c>
      <c r="B344" s="61" t="s">
        <v>236</v>
      </c>
    </row>
    <row r="345" spans="1:2" ht="12.75">
      <c r="A345" s="9" t="s">
        <v>162</v>
      </c>
      <c r="B345" s="9" t="s">
        <v>237</v>
      </c>
    </row>
    <row r="346" spans="1:3" ht="12.75">
      <c r="A346" s="64" t="s">
        <v>167</v>
      </c>
      <c r="B346" s="64" t="s">
        <v>195</v>
      </c>
      <c r="C346" t="e">
        <f>GetValCellStr("Z56")</f>
        <v>#NAME?</v>
      </c>
    </row>
    <row r="347" spans="1:3" ht="12.75">
      <c r="A347" s="64" t="s">
        <v>161</v>
      </c>
      <c r="B347" s="64" t="s">
        <v>196</v>
      </c>
      <c r="C347" t="e">
        <f>GetValCell("AC56")</f>
        <v>#NAME?</v>
      </c>
    </row>
    <row r="348" spans="1:3" ht="12.75">
      <c r="A348" s="64" t="s">
        <v>161</v>
      </c>
      <c r="B348" s="64" t="s">
        <v>197</v>
      </c>
      <c r="C348" t="e">
        <f>GetValCell("AM56")</f>
        <v>#NAME?</v>
      </c>
    </row>
    <row r="349" spans="1:3" ht="12.75">
      <c r="A349" s="64" t="s">
        <v>161</v>
      </c>
      <c r="B349" s="64" t="s">
        <v>198</v>
      </c>
      <c r="C349" t="e">
        <f>GetValCell("AW56")</f>
        <v>#NAME?</v>
      </c>
    </row>
    <row r="350" spans="1:3" ht="12.75">
      <c r="A350" s="64" t="s">
        <v>161</v>
      </c>
      <c r="B350" s="64" t="s">
        <v>199</v>
      </c>
      <c r="C350" t="e">
        <f>GetValCell("BG56")</f>
        <v>#NAME?</v>
      </c>
    </row>
    <row r="351" spans="1:3" ht="12.75">
      <c r="A351" s="64" t="s">
        <v>161</v>
      </c>
      <c r="B351" s="64" t="s">
        <v>200</v>
      </c>
      <c r="C351" t="e">
        <f>GetValCell("BQ56")</f>
        <v>#NAME?</v>
      </c>
    </row>
    <row r="352" spans="1:3" ht="12.75">
      <c r="A352" s="64" t="s">
        <v>161</v>
      </c>
      <c r="B352" s="64" t="s">
        <v>201</v>
      </c>
      <c r="C352" t="e">
        <f>GetValCell("CA56")</f>
        <v>#NAME?</v>
      </c>
    </row>
    <row r="353" spans="1:3" ht="12.75">
      <c r="A353" s="64" t="s">
        <v>161</v>
      </c>
      <c r="B353" s="64" t="s">
        <v>202</v>
      </c>
      <c r="C353" t="e">
        <f>GetValCell("CK56")</f>
        <v>#NAME?</v>
      </c>
    </row>
    <row r="354" spans="1:2" ht="12.75">
      <c r="A354" s="61" t="s">
        <v>177</v>
      </c>
      <c r="B354" s="61" t="s">
        <v>237</v>
      </c>
    </row>
    <row r="355" spans="1:2" ht="12.75">
      <c r="A355" s="9" t="s">
        <v>162</v>
      </c>
      <c r="B355" s="9" t="s">
        <v>238</v>
      </c>
    </row>
    <row r="356" spans="1:3" ht="12.75">
      <c r="A356" s="64" t="s">
        <v>167</v>
      </c>
      <c r="B356" s="64" t="s">
        <v>195</v>
      </c>
      <c r="C356" t="e">
        <f>GetValCellStr("Z57")</f>
        <v>#NAME?</v>
      </c>
    </row>
    <row r="357" spans="1:3" ht="12.75">
      <c r="A357" s="64" t="s">
        <v>161</v>
      </c>
      <c r="B357" s="64" t="s">
        <v>196</v>
      </c>
      <c r="C357" t="e">
        <f>GetValCell("AC57")</f>
        <v>#NAME?</v>
      </c>
    </row>
    <row r="358" spans="1:3" ht="12.75">
      <c r="A358" s="64" t="s">
        <v>161</v>
      </c>
      <c r="B358" s="64" t="s">
        <v>197</v>
      </c>
      <c r="C358" t="e">
        <f>GetValCell("AM57")</f>
        <v>#NAME?</v>
      </c>
    </row>
    <row r="359" spans="1:3" ht="12.75">
      <c r="A359" s="64" t="s">
        <v>161</v>
      </c>
      <c r="B359" s="64" t="s">
        <v>198</v>
      </c>
      <c r="C359" t="e">
        <f>GetValCell("AW57")</f>
        <v>#NAME?</v>
      </c>
    </row>
    <row r="360" spans="1:3" ht="12.75">
      <c r="A360" s="64" t="s">
        <v>161</v>
      </c>
      <c r="B360" s="64" t="s">
        <v>199</v>
      </c>
      <c r="C360" t="e">
        <f>GetValCell("BG57")</f>
        <v>#NAME?</v>
      </c>
    </row>
    <row r="361" spans="1:3" ht="12.75">
      <c r="A361" s="64" t="s">
        <v>161</v>
      </c>
      <c r="B361" s="64" t="s">
        <v>200</v>
      </c>
      <c r="C361" t="e">
        <f>GetValCell("BQ57")</f>
        <v>#NAME?</v>
      </c>
    </row>
    <row r="362" spans="1:3" ht="12.75">
      <c r="A362" s="64" t="s">
        <v>161</v>
      </c>
      <c r="B362" s="64" t="s">
        <v>201</v>
      </c>
      <c r="C362" t="e">
        <f>GetValCell("CA57")</f>
        <v>#NAME?</v>
      </c>
    </row>
    <row r="363" spans="1:3" ht="12.75">
      <c r="A363" s="64" t="s">
        <v>161</v>
      </c>
      <c r="B363" s="64" t="s">
        <v>202</v>
      </c>
      <c r="C363" t="e">
        <f>GetValCell("CK57")</f>
        <v>#NAME?</v>
      </c>
    </row>
    <row r="364" spans="1:2" ht="12.75">
      <c r="A364" s="61" t="s">
        <v>177</v>
      </c>
      <c r="B364" s="61" t="s">
        <v>238</v>
      </c>
    </row>
    <row r="365" spans="1:2" ht="12.75">
      <c r="A365" s="9" t="s">
        <v>162</v>
      </c>
      <c r="B365" s="9" t="s">
        <v>239</v>
      </c>
    </row>
    <row r="366" spans="1:3" ht="12.75">
      <c r="A366" s="64" t="s">
        <v>167</v>
      </c>
      <c r="B366" s="64" t="s">
        <v>195</v>
      </c>
      <c r="C366" t="e">
        <f>GetValCellStr("Z58")</f>
        <v>#NAME?</v>
      </c>
    </row>
    <row r="367" spans="1:3" ht="12.75">
      <c r="A367" s="64" t="s">
        <v>161</v>
      </c>
      <c r="B367" s="64" t="s">
        <v>196</v>
      </c>
      <c r="C367" t="e">
        <f>GetValCell("AC58")</f>
        <v>#NAME?</v>
      </c>
    </row>
    <row r="368" spans="1:3" ht="12.75">
      <c r="A368" s="64" t="s">
        <v>161</v>
      </c>
      <c r="B368" s="64" t="s">
        <v>197</v>
      </c>
      <c r="C368" t="e">
        <f>GetValCell("AM58")</f>
        <v>#NAME?</v>
      </c>
    </row>
    <row r="369" spans="1:3" ht="12.75">
      <c r="A369" s="64" t="s">
        <v>161</v>
      </c>
      <c r="B369" s="64" t="s">
        <v>198</v>
      </c>
      <c r="C369" t="e">
        <f>GetValCell("AW58")</f>
        <v>#NAME?</v>
      </c>
    </row>
    <row r="370" spans="1:3" ht="12.75">
      <c r="A370" s="64" t="s">
        <v>161</v>
      </c>
      <c r="B370" s="64" t="s">
        <v>199</v>
      </c>
      <c r="C370" t="e">
        <f>GetValCell("BG58")</f>
        <v>#NAME?</v>
      </c>
    </row>
    <row r="371" spans="1:3" ht="12.75">
      <c r="A371" s="64" t="s">
        <v>161</v>
      </c>
      <c r="B371" s="64" t="s">
        <v>200</v>
      </c>
      <c r="C371" t="e">
        <f>GetValCell("BQ58")</f>
        <v>#NAME?</v>
      </c>
    </row>
    <row r="372" spans="1:3" ht="12.75">
      <c r="A372" s="64" t="s">
        <v>161</v>
      </c>
      <c r="B372" s="64" t="s">
        <v>201</v>
      </c>
      <c r="C372" t="e">
        <f>GetValCell("CA58")</f>
        <v>#NAME?</v>
      </c>
    </row>
    <row r="373" spans="1:3" ht="12.75">
      <c r="A373" s="64" t="s">
        <v>161</v>
      </c>
      <c r="B373" s="64" t="s">
        <v>202</v>
      </c>
      <c r="C373" t="e">
        <f>GetValCell("CK58")</f>
        <v>#NAME?</v>
      </c>
    </row>
    <row r="374" spans="1:2" ht="12.75">
      <c r="A374" s="61" t="s">
        <v>177</v>
      </c>
      <c r="B374" s="61" t="s">
        <v>239</v>
      </c>
    </row>
    <row r="375" spans="1:2" ht="12.75">
      <c r="A375" s="9" t="s">
        <v>162</v>
      </c>
      <c r="B375" s="9" t="s">
        <v>240</v>
      </c>
    </row>
    <row r="376" spans="1:3" ht="12.75">
      <c r="A376" s="64" t="s">
        <v>167</v>
      </c>
      <c r="B376" s="64" t="s">
        <v>195</v>
      </c>
      <c r="C376" t="e">
        <f>GetValCellStr("Z59")</f>
        <v>#NAME?</v>
      </c>
    </row>
    <row r="377" spans="1:3" ht="12.75">
      <c r="A377" s="64" t="s">
        <v>161</v>
      </c>
      <c r="B377" s="64" t="s">
        <v>196</v>
      </c>
      <c r="C377" t="e">
        <f>GetValCell("AC59")</f>
        <v>#NAME?</v>
      </c>
    </row>
    <row r="378" spans="1:3" ht="12.75">
      <c r="A378" s="64" t="s">
        <v>161</v>
      </c>
      <c r="B378" s="64" t="s">
        <v>197</v>
      </c>
      <c r="C378" t="e">
        <f>GetValCell("AM59")</f>
        <v>#NAME?</v>
      </c>
    </row>
    <row r="379" spans="1:3" ht="12.75">
      <c r="A379" s="64" t="s">
        <v>161</v>
      </c>
      <c r="B379" s="64" t="s">
        <v>198</v>
      </c>
      <c r="C379" t="e">
        <f>GetValCell("AW59")</f>
        <v>#NAME?</v>
      </c>
    </row>
    <row r="380" spans="1:3" ht="12.75">
      <c r="A380" s="64" t="s">
        <v>161</v>
      </c>
      <c r="B380" s="64" t="s">
        <v>199</v>
      </c>
      <c r="C380" t="e">
        <f>GetValCell("BG59")</f>
        <v>#NAME?</v>
      </c>
    </row>
    <row r="381" spans="1:3" ht="12.75">
      <c r="A381" s="64" t="s">
        <v>161</v>
      </c>
      <c r="B381" s="64" t="s">
        <v>200</v>
      </c>
      <c r="C381" t="e">
        <f>GetValCell("BQ59")</f>
        <v>#NAME?</v>
      </c>
    </row>
    <row r="382" spans="1:3" ht="12.75">
      <c r="A382" s="64" t="s">
        <v>161</v>
      </c>
      <c r="B382" s="64" t="s">
        <v>201</v>
      </c>
      <c r="C382" t="e">
        <f>GetValCell("CA59")</f>
        <v>#NAME?</v>
      </c>
    </row>
    <row r="383" spans="1:3" ht="12.75">
      <c r="A383" s="64" t="s">
        <v>161</v>
      </c>
      <c r="B383" s="64" t="s">
        <v>202</v>
      </c>
      <c r="C383" t="e">
        <f>GetValCell("CK59")</f>
        <v>#NAME?</v>
      </c>
    </row>
    <row r="384" spans="1:2" ht="12.75">
      <c r="A384" s="61" t="s">
        <v>177</v>
      </c>
      <c r="B384" s="61" t="s">
        <v>240</v>
      </c>
    </row>
    <row r="385" spans="1:2" ht="12.75">
      <c r="A385" s="9" t="s">
        <v>162</v>
      </c>
      <c r="B385" s="9" t="s">
        <v>241</v>
      </c>
    </row>
    <row r="386" spans="1:3" ht="12.75">
      <c r="A386" s="64" t="s">
        <v>167</v>
      </c>
      <c r="B386" s="64" t="s">
        <v>195</v>
      </c>
      <c r="C386" t="e">
        <f>GetValCellStr("Z60")</f>
        <v>#NAME?</v>
      </c>
    </row>
    <row r="387" spans="1:3" ht="12.75">
      <c r="A387" s="64" t="s">
        <v>161</v>
      </c>
      <c r="B387" s="64" t="s">
        <v>196</v>
      </c>
      <c r="C387" t="e">
        <f>GetValCell("AC60")</f>
        <v>#NAME?</v>
      </c>
    </row>
    <row r="388" spans="1:3" ht="12.75">
      <c r="A388" s="64" t="s">
        <v>161</v>
      </c>
      <c r="B388" s="64" t="s">
        <v>197</v>
      </c>
      <c r="C388" t="e">
        <f>GetValCell("AM60")</f>
        <v>#NAME?</v>
      </c>
    </row>
    <row r="389" spans="1:3" ht="12.75">
      <c r="A389" s="64" t="s">
        <v>161</v>
      </c>
      <c r="B389" s="64" t="s">
        <v>198</v>
      </c>
      <c r="C389" t="e">
        <f>GetValCell("AW60")</f>
        <v>#NAME?</v>
      </c>
    </row>
    <row r="390" spans="1:3" ht="12.75">
      <c r="A390" s="64" t="s">
        <v>161</v>
      </c>
      <c r="B390" s="64" t="s">
        <v>199</v>
      </c>
      <c r="C390" t="e">
        <f>GetValCell("BG60")</f>
        <v>#NAME?</v>
      </c>
    </row>
    <row r="391" spans="1:3" ht="12.75">
      <c r="A391" s="64" t="s">
        <v>161</v>
      </c>
      <c r="B391" s="64" t="s">
        <v>200</v>
      </c>
      <c r="C391" t="e">
        <f>GetValCell("BQ60")</f>
        <v>#NAME?</v>
      </c>
    </row>
    <row r="392" spans="1:3" ht="12.75">
      <c r="A392" s="64" t="s">
        <v>161</v>
      </c>
      <c r="B392" s="64" t="s">
        <v>201</v>
      </c>
      <c r="C392" t="e">
        <f>GetValCell("CA60")</f>
        <v>#NAME?</v>
      </c>
    </row>
    <row r="393" spans="1:3" ht="12.75">
      <c r="A393" s="64" t="s">
        <v>161</v>
      </c>
      <c r="B393" s="64" t="s">
        <v>202</v>
      </c>
      <c r="C393" t="e">
        <f>GetValCell("CK60")</f>
        <v>#NAME?</v>
      </c>
    </row>
    <row r="394" spans="1:2" ht="12.75">
      <c r="A394" s="61" t="s">
        <v>177</v>
      </c>
      <c r="B394" s="61" t="s">
        <v>241</v>
      </c>
    </row>
    <row r="395" spans="1:2" ht="12.75">
      <c r="A395" s="61" t="s">
        <v>177</v>
      </c>
      <c r="B395" s="61" t="s">
        <v>234</v>
      </c>
    </row>
    <row r="396" spans="1:2" ht="12.75">
      <c r="A396" s="9" t="s">
        <v>162</v>
      </c>
      <c r="B396" s="9" t="s">
        <v>242</v>
      </c>
    </row>
    <row r="397" spans="1:2" ht="12.75">
      <c r="A397" s="9" t="s">
        <v>162</v>
      </c>
      <c r="B397" s="9" t="s">
        <v>243</v>
      </c>
    </row>
    <row r="398" spans="1:3" ht="12.75">
      <c r="A398" s="64" t="s">
        <v>167</v>
      </c>
      <c r="B398" s="64" t="s">
        <v>195</v>
      </c>
      <c r="C398" t="e">
        <f>GetValCellStr("Z61")</f>
        <v>#NAME?</v>
      </c>
    </row>
    <row r="399" spans="1:3" ht="12.75">
      <c r="A399" s="64" t="s">
        <v>161</v>
      </c>
      <c r="B399" s="64" t="s">
        <v>196</v>
      </c>
      <c r="C399" t="e">
        <f>GetValCell("AC61")</f>
        <v>#NAME?</v>
      </c>
    </row>
    <row r="400" spans="1:3" ht="12.75">
      <c r="A400" s="64" t="s">
        <v>161</v>
      </c>
      <c r="B400" s="64" t="s">
        <v>197</v>
      </c>
      <c r="C400" t="e">
        <f>GetValCell("AM61")</f>
        <v>#NAME?</v>
      </c>
    </row>
    <row r="401" spans="1:3" ht="12.75">
      <c r="A401" s="64" t="s">
        <v>161</v>
      </c>
      <c r="B401" s="64" t="s">
        <v>198</v>
      </c>
      <c r="C401" t="e">
        <f>GetValCell("AW61")</f>
        <v>#NAME?</v>
      </c>
    </row>
    <row r="402" spans="1:3" ht="12.75">
      <c r="A402" s="64" t="s">
        <v>161</v>
      </c>
      <c r="B402" s="64" t="s">
        <v>199</v>
      </c>
      <c r="C402" t="e">
        <f>GetValCell("BG61")</f>
        <v>#NAME?</v>
      </c>
    </row>
    <row r="403" spans="1:3" ht="12.75">
      <c r="A403" s="64" t="s">
        <v>161</v>
      </c>
      <c r="B403" s="64" t="s">
        <v>200</v>
      </c>
      <c r="C403" t="e">
        <f>GetValCell("BQ61")</f>
        <v>#NAME?</v>
      </c>
    </row>
    <row r="404" spans="1:3" ht="12.75">
      <c r="A404" s="64" t="s">
        <v>161</v>
      </c>
      <c r="B404" s="64" t="s">
        <v>201</v>
      </c>
      <c r="C404" t="e">
        <f>GetValCell("CA61")</f>
        <v>#NAME?</v>
      </c>
    </row>
    <row r="405" spans="1:3" ht="12.75">
      <c r="A405" s="64" t="s">
        <v>161</v>
      </c>
      <c r="B405" s="64" t="s">
        <v>202</v>
      </c>
      <c r="C405" t="e">
        <f>GetValCell("CK61")</f>
        <v>#NAME?</v>
      </c>
    </row>
    <row r="406" spans="1:2" ht="12.75">
      <c r="A406" s="61" t="s">
        <v>177</v>
      </c>
      <c r="B406" s="61" t="s">
        <v>243</v>
      </c>
    </row>
    <row r="407" spans="1:2" ht="12.75">
      <c r="A407" s="9" t="s">
        <v>162</v>
      </c>
      <c r="B407" s="9" t="s">
        <v>244</v>
      </c>
    </row>
    <row r="408" spans="1:3" ht="12.75">
      <c r="A408" s="64" t="s">
        <v>167</v>
      </c>
      <c r="B408" s="64" t="s">
        <v>195</v>
      </c>
      <c r="C408" t="e">
        <f>GetValCellStr("Z62")</f>
        <v>#NAME?</v>
      </c>
    </row>
    <row r="409" spans="1:3" ht="12.75">
      <c r="A409" s="64" t="s">
        <v>161</v>
      </c>
      <c r="B409" s="64" t="s">
        <v>196</v>
      </c>
      <c r="C409" t="e">
        <f>GetValCell("AC62")</f>
        <v>#NAME?</v>
      </c>
    </row>
    <row r="410" spans="1:3" ht="12.75">
      <c r="A410" s="64" t="s">
        <v>161</v>
      </c>
      <c r="B410" s="64" t="s">
        <v>197</v>
      </c>
      <c r="C410" t="e">
        <f>GetValCell("AM62")</f>
        <v>#NAME?</v>
      </c>
    </row>
    <row r="411" spans="1:3" ht="12.75">
      <c r="A411" s="64" t="s">
        <v>161</v>
      </c>
      <c r="B411" s="64" t="s">
        <v>198</v>
      </c>
      <c r="C411" t="e">
        <f>GetValCell("AW62")</f>
        <v>#NAME?</v>
      </c>
    </row>
    <row r="412" spans="1:3" ht="12.75">
      <c r="A412" s="64" t="s">
        <v>161</v>
      </c>
      <c r="B412" s="64" t="s">
        <v>199</v>
      </c>
      <c r="C412" t="e">
        <f>GetValCell("BG62")</f>
        <v>#NAME?</v>
      </c>
    </row>
    <row r="413" spans="1:3" ht="12.75">
      <c r="A413" s="64" t="s">
        <v>161</v>
      </c>
      <c r="B413" s="64" t="s">
        <v>200</v>
      </c>
      <c r="C413" t="e">
        <f>GetValCell("BQ62")</f>
        <v>#NAME?</v>
      </c>
    </row>
    <row r="414" spans="1:3" ht="12.75">
      <c r="A414" s="64" t="s">
        <v>161</v>
      </c>
      <c r="B414" s="64" t="s">
        <v>201</v>
      </c>
      <c r="C414" t="e">
        <f>GetValCell("CA62")</f>
        <v>#NAME?</v>
      </c>
    </row>
    <row r="415" spans="1:3" ht="12.75">
      <c r="A415" s="64" t="s">
        <v>161</v>
      </c>
      <c r="B415" s="64" t="s">
        <v>202</v>
      </c>
      <c r="C415" t="e">
        <f>GetValCell("CK62")</f>
        <v>#NAME?</v>
      </c>
    </row>
    <row r="416" spans="1:2" ht="12.75">
      <c r="A416" s="61" t="s">
        <v>177</v>
      </c>
      <c r="B416" s="61" t="s">
        <v>244</v>
      </c>
    </row>
    <row r="417" spans="1:2" ht="12.75">
      <c r="A417" s="9" t="s">
        <v>162</v>
      </c>
      <c r="B417" s="9" t="s">
        <v>245</v>
      </c>
    </row>
    <row r="418" spans="1:3" ht="12.75">
      <c r="A418" s="64" t="s">
        <v>167</v>
      </c>
      <c r="B418" s="64" t="s">
        <v>195</v>
      </c>
      <c r="C418" t="e">
        <f>GetValCellStr("Z63")</f>
        <v>#NAME?</v>
      </c>
    </row>
    <row r="419" spans="1:3" ht="12.75">
      <c r="A419" s="64" t="s">
        <v>161</v>
      </c>
      <c r="B419" s="64" t="s">
        <v>196</v>
      </c>
      <c r="C419" t="e">
        <f>GetValCell("AC63")</f>
        <v>#NAME?</v>
      </c>
    </row>
    <row r="420" spans="1:3" ht="12.75">
      <c r="A420" s="64" t="s">
        <v>161</v>
      </c>
      <c r="B420" s="64" t="s">
        <v>197</v>
      </c>
      <c r="C420" t="e">
        <f>GetValCell("AM63")</f>
        <v>#NAME?</v>
      </c>
    </row>
    <row r="421" spans="1:3" ht="12.75">
      <c r="A421" s="64" t="s">
        <v>161</v>
      </c>
      <c r="B421" s="64" t="s">
        <v>198</v>
      </c>
      <c r="C421" t="e">
        <f>GetValCell("AW63")</f>
        <v>#NAME?</v>
      </c>
    </row>
    <row r="422" spans="1:3" ht="12.75">
      <c r="A422" s="64" t="s">
        <v>161</v>
      </c>
      <c r="B422" s="64" t="s">
        <v>199</v>
      </c>
      <c r="C422" t="e">
        <f>GetValCell("BG63")</f>
        <v>#NAME?</v>
      </c>
    </row>
    <row r="423" spans="1:3" ht="12.75">
      <c r="A423" s="64" t="s">
        <v>161</v>
      </c>
      <c r="B423" s="64" t="s">
        <v>200</v>
      </c>
      <c r="C423" t="e">
        <f>GetValCell("BQ63")</f>
        <v>#NAME?</v>
      </c>
    </row>
    <row r="424" spans="1:3" ht="12.75">
      <c r="A424" s="64" t="s">
        <v>161</v>
      </c>
      <c r="B424" s="64" t="s">
        <v>201</v>
      </c>
      <c r="C424" t="e">
        <f>GetValCell("CA63")</f>
        <v>#NAME?</v>
      </c>
    </row>
    <row r="425" spans="1:3" ht="12.75">
      <c r="A425" s="64" t="s">
        <v>161</v>
      </c>
      <c r="B425" s="64" t="s">
        <v>202</v>
      </c>
      <c r="C425" t="e">
        <f>GetValCell("CK63")</f>
        <v>#NAME?</v>
      </c>
    </row>
    <row r="426" spans="1:2" ht="12.75">
      <c r="A426" s="61" t="s">
        <v>177</v>
      </c>
      <c r="B426" s="61" t="s">
        <v>245</v>
      </c>
    </row>
    <row r="427" spans="1:2" ht="12.75">
      <c r="A427" s="61" t="s">
        <v>177</v>
      </c>
      <c r="B427" s="61" t="s">
        <v>242</v>
      </c>
    </row>
    <row r="428" spans="1:2" ht="12.75">
      <c r="A428" s="9" t="s">
        <v>162</v>
      </c>
      <c r="B428" s="9" t="s">
        <v>246</v>
      </c>
    </row>
    <row r="429" spans="1:2" ht="12.75">
      <c r="A429" s="9" t="s">
        <v>162</v>
      </c>
      <c r="B429" s="9" t="s">
        <v>247</v>
      </c>
    </row>
    <row r="430" spans="1:3" ht="12.75">
      <c r="A430" s="64" t="s">
        <v>167</v>
      </c>
      <c r="B430" s="64" t="s">
        <v>195</v>
      </c>
      <c r="C430" t="e">
        <f>GetValCellStr("Z64")</f>
        <v>#NAME?</v>
      </c>
    </row>
    <row r="431" spans="1:3" ht="12.75">
      <c r="A431" s="64" t="s">
        <v>161</v>
      </c>
      <c r="B431" s="64" t="s">
        <v>196</v>
      </c>
      <c r="C431" t="e">
        <f>GetValCell("AC64")</f>
        <v>#NAME?</v>
      </c>
    </row>
    <row r="432" spans="1:3" ht="12.75">
      <c r="A432" s="64" t="s">
        <v>161</v>
      </c>
      <c r="B432" s="64" t="s">
        <v>197</v>
      </c>
      <c r="C432" t="e">
        <f>GetValCell("AM64")</f>
        <v>#NAME?</v>
      </c>
    </row>
    <row r="433" spans="1:3" ht="12.75">
      <c r="A433" s="64" t="s">
        <v>161</v>
      </c>
      <c r="B433" s="64" t="s">
        <v>198</v>
      </c>
      <c r="C433" t="e">
        <f>GetValCell("AW64")</f>
        <v>#NAME?</v>
      </c>
    </row>
    <row r="434" spans="1:3" ht="12.75">
      <c r="A434" s="64" t="s">
        <v>161</v>
      </c>
      <c r="B434" s="64" t="s">
        <v>199</v>
      </c>
      <c r="C434" t="e">
        <f>GetValCell("BG64")</f>
        <v>#NAME?</v>
      </c>
    </row>
    <row r="435" spans="1:3" ht="12.75">
      <c r="A435" s="64" t="s">
        <v>161</v>
      </c>
      <c r="B435" s="64" t="s">
        <v>200</v>
      </c>
      <c r="C435" t="e">
        <f>GetValCell("BQ64")</f>
        <v>#NAME?</v>
      </c>
    </row>
    <row r="436" spans="1:3" ht="12.75">
      <c r="A436" s="64" t="s">
        <v>161</v>
      </c>
      <c r="B436" s="64" t="s">
        <v>201</v>
      </c>
      <c r="C436" t="e">
        <f>GetValCell("CA64")</f>
        <v>#NAME?</v>
      </c>
    </row>
    <row r="437" spans="1:3" ht="12.75">
      <c r="A437" s="64" t="s">
        <v>161</v>
      </c>
      <c r="B437" s="64" t="s">
        <v>202</v>
      </c>
      <c r="C437" t="e">
        <f>GetValCell("CK64")</f>
        <v>#NAME?</v>
      </c>
    </row>
    <row r="438" spans="1:2" ht="12.75">
      <c r="A438" s="61" t="s">
        <v>177</v>
      </c>
      <c r="B438" s="61" t="s">
        <v>247</v>
      </c>
    </row>
    <row r="439" spans="1:2" ht="12.75">
      <c r="A439" s="9" t="s">
        <v>162</v>
      </c>
      <c r="B439" s="9" t="s">
        <v>248</v>
      </c>
    </row>
    <row r="440" spans="1:3" ht="12.75">
      <c r="A440" s="64" t="s">
        <v>167</v>
      </c>
      <c r="B440" s="64" t="s">
        <v>195</v>
      </c>
      <c r="C440" t="e">
        <f>GetValCellStr("Z65")</f>
        <v>#NAME?</v>
      </c>
    </row>
    <row r="441" spans="1:3" ht="12.75">
      <c r="A441" s="64" t="s">
        <v>161</v>
      </c>
      <c r="B441" s="64" t="s">
        <v>196</v>
      </c>
      <c r="C441" t="e">
        <f>GetValCell("AC65")</f>
        <v>#NAME?</v>
      </c>
    </row>
    <row r="442" spans="1:3" ht="12.75">
      <c r="A442" s="64" t="s">
        <v>161</v>
      </c>
      <c r="B442" s="64" t="s">
        <v>197</v>
      </c>
      <c r="C442" t="e">
        <f>GetValCell("AM65")</f>
        <v>#NAME?</v>
      </c>
    </row>
    <row r="443" spans="1:3" ht="12.75">
      <c r="A443" s="64" t="s">
        <v>161</v>
      </c>
      <c r="B443" s="64" t="s">
        <v>198</v>
      </c>
      <c r="C443" t="e">
        <f>GetValCell("AW65")</f>
        <v>#NAME?</v>
      </c>
    </row>
    <row r="444" spans="1:3" ht="12.75">
      <c r="A444" s="64" t="s">
        <v>161</v>
      </c>
      <c r="B444" s="64" t="s">
        <v>199</v>
      </c>
      <c r="C444" t="e">
        <f>GetValCell("BG65")</f>
        <v>#NAME?</v>
      </c>
    </row>
    <row r="445" spans="1:3" ht="12.75">
      <c r="A445" s="64" t="s">
        <v>161</v>
      </c>
      <c r="B445" s="64" t="s">
        <v>200</v>
      </c>
      <c r="C445" t="e">
        <f>GetValCell("BQ65")</f>
        <v>#NAME?</v>
      </c>
    </row>
    <row r="446" spans="1:3" ht="12.75">
      <c r="A446" s="64" t="s">
        <v>161</v>
      </c>
      <c r="B446" s="64" t="s">
        <v>201</v>
      </c>
      <c r="C446" t="e">
        <f>GetValCell("CA65")</f>
        <v>#NAME?</v>
      </c>
    </row>
    <row r="447" spans="1:3" ht="12.75">
      <c r="A447" s="64" t="s">
        <v>161</v>
      </c>
      <c r="B447" s="64" t="s">
        <v>202</v>
      </c>
      <c r="C447" t="e">
        <f>GetValCell("CK65")</f>
        <v>#NAME?</v>
      </c>
    </row>
    <row r="448" spans="1:2" ht="12.75">
      <c r="A448" s="61" t="s">
        <v>177</v>
      </c>
      <c r="B448" s="61" t="s">
        <v>248</v>
      </c>
    </row>
    <row r="449" spans="1:2" ht="12.75">
      <c r="A449" s="9" t="s">
        <v>162</v>
      </c>
      <c r="B449" s="9" t="s">
        <v>249</v>
      </c>
    </row>
    <row r="450" spans="1:3" ht="12.75">
      <c r="A450" s="64" t="s">
        <v>167</v>
      </c>
      <c r="B450" s="64" t="s">
        <v>195</v>
      </c>
      <c r="C450" t="e">
        <f>GetValCellStr("Z66")</f>
        <v>#NAME?</v>
      </c>
    </row>
    <row r="451" spans="1:3" ht="12.75">
      <c r="A451" s="64" t="s">
        <v>161</v>
      </c>
      <c r="B451" s="64" t="s">
        <v>196</v>
      </c>
      <c r="C451" t="e">
        <f>GetValCell("AC66")</f>
        <v>#NAME?</v>
      </c>
    </row>
    <row r="452" spans="1:3" ht="12.75">
      <c r="A452" s="64" t="s">
        <v>161</v>
      </c>
      <c r="B452" s="64" t="s">
        <v>197</v>
      </c>
      <c r="C452" t="e">
        <f>GetValCell("AM66")</f>
        <v>#NAME?</v>
      </c>
    </row>
    <row r="453" spans="1:3" ht="12.75">
      <c r="A453" s="64" t="s">
        <v>161</v>
      </c>
      <c r="B453" s="64" t="s">
        <v>198</v>
      </c>
      <c r="C453" t="e">
        <f>GetValCell("AW66")</f>
        <v>#NAME?</v>
      </c>
    </row>
    <row r="454" spans="1:3" ht="12.75">
      <c r="A454" s="64" t="s">
        <v>161</v>
      </c>
      <c r="B454" s="64" t="s">
        <v>199</v>
      </c>
      <c r="C454" t="e">
        <f>GetValCell("BG66")</f>
        <v>#NAME?</v>
      </c>
    </row>
    <row r="455" spans="1:3" ht="12.75">
      <c r="A455" s="64" t="s">
        <v>161</v>
      </c>
      <c r="B455" s="64" t="s">
        <v>200</v>
      </c>
      <c r="C455" t="e">
        <f>GetValCell("BQ66")</f>
        <v>#NAME?</v>
      </c>
    </row>
    <row r="456" spans="1:3" ht="12.75">
      <c r="A456" s="64" t="s">
        <v>161</v>
      </c>
      <c r="B456" s="64" t="s">
        <v>201</v>
      </c>
      <c r="C456" t="e">
        <f>GetValCell("CA66")</f>
        <v>#NAME?</v>
      </c>
    </row>
    <row r="457" spans="1:3" ht="12.75">
      <c r="A457" s="64" t="s">
        <v>161</v>
      </c>
      <c r="B457" s="64" t="s">
        <v>202</v>
      </c>
      <c r="C457" t="e">
        <f>GetValCell("CK66")</f>
        <v>#NAME?</v>
      </c>
    </row>
    <row r="458" spans="1:2" ht="12.75">
      <c r="A458" s="61" t="s">
        <v>177</v>
      </c>
      <c r="B458" s="61" t="s">
        <v>249</v>
      </c>
    </row>
    <row r="459" spans="1:2" ht="12.75">
      <c r="A459" s="61" t="s">
        <v>177</v>
      </c>
      <c r="B459" s="61" t="s">
        <v>246</v>
      </c>
    </row>
    <row r="460" spans="1:2" ht="12.75">
      <c r="A460" s="9" t="s">
        <v>162</v>
      </c>
      <c r="B460" s="9" t="s">
        <v>250</v>
      </c>
    </row>
    <row r="461" spans="1:2" ht="12.75">
      <c r="A461" s="9" t="s">
        <v>162</v>
      </c>
      <c r="B461" s="9" t="s">
        <v>251</v>
      </c>
    </row>
    <row r="462" spans="1:3" ht="12.75">
      <c r="A462" s="64" t="s">
        <v>167</v>
      </c>
      <c r="B462" s="64" t="s">
        <v>195</v>
      </c>
      <c r="C462" t="e">
        <f>GetValCellStr("Z73")</f>
        <v>#NAME?</v>
      </c>
    </row>
    <row r="463" spans="1:3" ht="12.75">
      <c r="A463" s="64" t="s">
        <v>161</v>
      </c>
      <c r="B463" s="64" t="s">
        <v>196</v>
      </c>
      <c r="C463" t="e">
        <f>GetValCell("AC73")</f>
        <v>#NAME?</v>
      </c>
    </row>
    <row r="464" spans="1:3" ht="12.75">
      <c r="A464" s="64" t="s">
        <v>161</v>
      </c>
      <c r="B464" s="64" t="s">
        <v>197</v>
      </c>
      <c r="C464" t="e">
        <f>GetValCell("AM73")</f>
        <v>#NAME?</v>
      </c>
    </row>
    <row r="465" spans="1:3" ht="12.75">
      <c r="A465" s="64" t="s">
        <v>161</v>
      </c>
      <c r="B465" s="64" t="s">
        <v>198</v>
      </c>
      <c r="C465" t="e">
        <f>GetValCell("AW73")</f>
        <v>#NAME?</v>
      </c>
    </row>
    <row r="466" spans="1:3" ht="12.75">
      <c r="A466" s="64" t="s">
        <v>161</v>
      </c>
      <c r="B466" s="64" t="s">
        <v>199</v>
      </c>
      <c r="C466" t="e">
        <f>GetValCell("BG73")</f>
        <v>#NAME?</v>
      </c>
    </row>
    <row r="467" spans="1:3" ht="12.75">
      <c r="A467" s="64" t="s">
        <v>161</v>
      </c>
      <c r="B467" s="64" t="s">
        <v>200</v>
      </c>
      <c r="C467" t="e">
        <f>GetValCell("BQ73")</f>
        <v>#NAME?</v>
      </c>
    </row>
    <row r="468" spans="1:3" ht="12.75">
      <c r="A468" s="64" t="s">
        <v>161</v>
      </c>
      <c r="B468" s="64" t="s">
        <v>201</v>
      </c>
      <c r="C468" t="e">
        <f>GetValCell("CA73")</f>
        <v>#NAME?</v>
      </c>
    </row>
    <row r="469" spans="1:3" ht="12.75">
      <c r="A469" s="64" t="s">
        <v>161</v>
      </c>
      <c r="B469" s="64" t="s">
        <v>202</v>
      </c>
      <c r="C469" t="e">
        <f>GetValCell("CK73")</f>
        <v>#NAME?</v>
      </c>
    </row>
    <row r="470" spans="1:2" ht="12.75">
      <c r="A470" s="61" t="s">
        <v>177</v>
      </c>
      <c r="B470" s="61" t="s">
        <v>251</v>
      </c>
    </row>
    <row r="471" spans="1:2" ht="12.75">
      <c r="A471" s="9" t="s">
        <v>162</v>
      </c>
      <c r="B471" s="9" t="s">
        <v>252</v>
      </c>
    </row>
    <row r="472" spans="1:3" ht="12.75">
      <c r="A472" s="64" t="s">
        <v>167</v>
      </c>
      <c r="B472" s="64" t="s">
        <v>195</v>
      </c>
      <c r="C472" t="e">
        <f>GetValCellStr("Z74")</f>
        <v>#NAME?</v>
      </c>
    </row>
    <row r="473" spans="1:3" ht="12.75">
      <c r="A473" s="64" t="s">
        <v>161</v>
      </c>
      <c r="B473" s="64" t="s">
        <v>196</v>
      </c>
      <c r="C473" t="e">
        <f>GetValCell("AC74")</f>
        <v>#NAME?</v>
      </c>
    </row>
    <row r="474" spans="1:3" ht="12.75">
      <c r="A474" s="64" t="s">
        <v>161</v>
      </c>
      <c r="B474" s="64" t="s">
        <v>197</v>
      </c>
      <c r="C474" t="e">
        <f>GetValCell("AM74")</f>
        <v>#NAME?</v>
      </c>
    </row>
    <row r="475" spans="1:3" ht="12.75">
      <c r="A475" s="64" t="s">
        <v>161</v>
      </c>
      <c r="B475" s="64" t="s">
        <v>198</v>
      </c>
      <c r="C475" t="e">
        <f>GetValCell("AW74")</f>
        <v>#NAME?</v>
      </c>
    </row>
    <row r="476" spans="1:3" ht="12.75">
      <c r="A476" s="64" t="s">
        <v>161</v>
      </c>
      <c r="B476" s="64" t="s">
        <v>199</v>
      </c>
      <c r="C476" t="e">
        <f>GetValCell("BG74")</f>
        <v>#NAME?</v>
      </c>
    </row>
    <row r="477" spans="1:3" ht="12.75">
      <c r="A477" s="64" t="s">
        <v>161</v>
      </c>
      <c r="B477" s="64" t="s">
        <v>200</v>
      </c>
      <c r="C477" t="e">
        <f>GetValCell("BQ74")</f>
        <v>#NAME?</v>
      </c>
    </row>
    <row r="478" spans="1:3" ht="12.75">
      <c r="A478" s="64" t="s">
        <v>161</v>
      </c>
      <c r="B478" s="64" t="s">
        <v>201</v>
      </c>
      <c r="C478" t="e">
        <f>GetValCell("CA74")</f>
        <v>#NAME?</v>
      </c>
    </row>
    <row r="479" spans="1:3" ht="12.75">
      <c r="A479" s="64" t="s">
        <v>161</v>
      </c>
      <c r="B479" s="64" t="s">
        <v>202</v>
      </c>
      <c r="C479" t="e">
        <f>GetValCell("CK74")</f>
        <v>#NAME?</v>
      </c>
    </row>
    <row r="480" spans="1:2" ht="12.75">
      <c r="A480" s="61" t="s">
        <v>177</v>
      </c>
      <c r="B480" s="61" t="s">
        <v>252</v>
      </c>
    </row>
    <row r="481" spans="1:2" ht="12.75">
      <c r="A481" s="9" t="s">
        <v>162</v>
      </c>
      <c r="B481" s="9" t="s">
        <v>253</v>
      </c>
    </row>
    <row r="482" spans="1:3" ht="12.75">
      <c r="A482" s="64" t="s">
        <v>167</v>
      </c>
      <c r="B482" s="64" t="s">
        <v>195</v>
      </c>
      <c r="C482" t="e">
        <f>GetValCellStr("Z75")</f>
        <v>#NAME?</v>
      </c>
    </row>
    <row r="483" spans="1:3" ht="12.75">
      <c r="A483" s="64" t="s">
        <v>161</v>
      </c>
      <c r="B483" s="64" t="s">
        <v>196</v>
      </c>
      <c r="C483" t="e">
        <f>GetValCell("AC75")</f>
        <v>#NAME?</v>
      </c>
    </row>
    <row r="484" spans="1:3" ht="12.75">
      <c r="A484" s="64" t="s">
        <v>161</v>
      </c>
      <c r="B484" s="64" t="s">
        <v>197</v>
      </c>
      <c r="C484" t="e">
        <f>GetValCell("AM75")</f>
        <v>#NAME?</v>
      </c>
    </row>
    <row r="485" spans="1:3" ht="12.75">
      <c r="A485" s="64" t="s">
        <v>161</v>
      </c>
      <c r="B485" s="64" t="s">
        <v>198</v>
      </c>
      <c r="C485" t="e">
        <f>GetValCell("AW75")</f>
        <v>#NAME?</v>
      </c>
    </row>
    <row r="486" spans="1:3" ht="12.75">
      <c r="A486" s="64" t="s">
        <v>161</v>
      </c>
      <c r="B486" s="64" t="s">
        <v>199</v>
      </c>
      <c r="C486" t="e">
        <f>GetValCell("BG75")</f>
        <v>#NAME?</v>
      </c>
    </row>
    <row r="487" spans="1:3" ht="12.75">
      <c r="A487" s="64" t="s">
        <v>161</v>
      </c>
      <c r="B487" s="64" t="s">
        <v>200</v>
      </c>
      <c r="C487" t="e">
        <f>GetValCell("BQ75")</f>
        <v>#NAME?</v>
      </c>
    </row>
    <row r="488" spans="1:3" ht="12.75">
      <c r="A488" s="64" t="s">
        <v>161</v>
      </c>
      <c r="B488" s="64" t="s">
        <v>201</v>
      </c>
      <c r="C488" t="e">
        <f>GetValCell("CA75")</f>
        <v>#NAME?</v>
      </c>
    </row>
    <row r="489" spans="1:3" ht="12.75">
      <c r="A489" s="64" t="s">
        <v>161</v>
      </c>
      <c r="B489" s="64" t="s">
        <v>202</v>
      </c>
      <c r="C489" t="e">
        <f>GetValCell("CK75")</f>
        <v>#NAME?</v>
      </c>
    </row>
    <row r="490" spans="1:2" ht="12.75">
      <c r="A490" s="64" t="s">
        <v>177</v>
      </c>
      <c r="B490" s="61" t="s">
        <v>253</v>
      </c>
    </row>
    <row r="491" spans="1:2" ht="12.75">
      <c r="A491" s="61" t="s">
        <v>177</v>
      </c>
      <c r="B491" s="61" t="s">
        <v>250</v>
      </c>
    </row>
    <row r="492" spans="1:2" ht="12.75">
      <c r="A492" s="9" t="s">
        <v>162</v>
      </c>
      <c r="B492" s="9" t="s">
        <v>254</v>
      </c>
    </row>
    <row r="493" spans="1:2" ht="12.75">
      <c r="A493" s="9" t="s">
        <v>162</v>
      </c>
      <c r="B493" s="9" t="s">
        <v>255</v>
      </c>
    </row>
    <row r="494" spans="1:3" ht="12.75">
      <c r="A494" s="64" t="s">
        <v>167</v>
      </c>
      <c r="B494" s="64" t="s">
        <v>195</v>
      </c>
      <c r="C494" t="e">
        <f>GetValCellStr("Z76")</f>
        <v>#NAME?</v>
      </c>
    </row>
    <row r="495" spans="1:3" ht="12.75">
      <c r="A495" s="64" t="s">
        <v>161</v>
      </c>
      <c r="B495" s="64" t="s">
        <v>196</v>
      </c>
      <c r="C495" t="e">
        <f>GetValCell("AC76")</f>
        <v>#NAME?</v>
      </c>
    </row>
    <row r="496" spans="1:3" ht="12.75">
      <c r="A496" s="64" t="s">
        <v>161</v>
      </c>
      <c r="B496" s="64" t="s">
        <v>197</v>
      </c>
      <c r="C496" t="e">
        <f>GetValCell("AM76")</f>
        <v>#NAME?</v>
      </c>
    </row>
    <row r="497" spans="1:3" ht="12.75">
      <c r="A497" s="64" t="s">
        <v>161</v>
      </c>
      <c r="B497" s="64" t="s">
        <v>198</v>
      </c>
      <c r="C497" t="e">
        <f>GetValCell("AW76")</f>
        <v>#NAME?</v>
      </c>
    </row>
    <row r="498" spans="1:3" ht="12.75">
      <c r="A498" s="64" t="s">
        <v>161</v>
      </c>
      <c r="B498" s="64" t="s">
        <v>199</v>
      </c>
      <c r="C498" t="e">
        <f>GetValCell("BG76")</f>
        <v>#NAME?</v>
      </c>
    </row>
    <row r="499" spans="1:3" ht="12.75">
      <c r="A499" s="64" t="s">
        <v>161</v>
      </c>
      <c r="B499" s="64" t="s">
        <v>200</v>
      </c>
      <c r="C499" t="e">
        <f>GetValCell("BQ76")</f>
        <v>#NAME?</v>
      </c>
    </row>
    <row r="500" spans="1:3" ht="12.75">
      <c r="A500" s="64" t="s">
        <v>161</v>
      </c>
      <c r="B500" s="64" t="s">
        <v>201</v>
      </c>
      <c r="C500" t="e">
        <f>GetValCell("CA76")</f>
        <v>#NAME?</v>
      </c>
    </row>
    <row r="501" spans="1:3" ht="12.75">
      <c r="A501" s="64" t="s">
        <v>161</v>
      </c>
      <c r="B501" s="64" t="s">
        <v>202</v>
      </c>
      <c r="C501" t="e">
        <f>GetValCell("CK76")</f>
        <v>#NAME?</v>
      </c>
    </row>
    <row r="502" spans="1:2" ht="12.75">
      <c r="A502" s="61" t="s">
        <v>177</v>
      </c>
      <c r="B502" s="61" t="s">
        <v>255</v>
      </c>
    </row>
    <row r="503" spans="1:2" ht="12.75">
      <c r="A503" s="9" t="s">
        <v>162</v>
      </c>
      <c r="B503" s="9" t="s">
        <v>256</v>
      </c>
    </row>
    <row r="504" spans="1:3" ht="12.75">
      <c r="A504" s="64" t="s">
        <v>167</v>
      </c>
      <c r="B504" s="64" t="s">
        <v>195</v>
      </c>
      <c r="C504" t="e">
        <f>GetValCellStr("Z77")</f>
        <v>#NAME?</v>
      </c>
    </row>
    <row r="505" spans="1:3" ht="12.75">
      <c r="A505" s="64" t="s">
        <v>161</v>
      </c>
      <c r="B505" s="64" t="s">
        <v>196</v>
      </c>
      <c r="C505" t="e">
        <f>GetValCell("AC77")</f>
        <v>#NAME?</v>
      </c>
    </row>
    <row r="506" spans="1:3" ht="12.75">
      <c r="A506" s="64" t="s">
        <v>161</v>
      </c>
      <c r="B506" s="64" t="s">
        <v>197</v>
      </c>
      <c r="C506" t="e">
        <f>GetValCell("AM77")</f>
        <v>#NAME?</v>
      </c>
    </row>
    <row r="507" spans="1:3" ht="12.75">
      <c r="A507" s="64" t="s">
        <v>161</v>
      </c>
      <c r="B507" s="64" t="s">
        <v>198</v>
      </c>
      <c r="C507" t="e">
        <f>GetValCell("AW77")</f>
        <v>#NAME?</v>
      </c>
    </row>
    <row r="508" spans="1:3" ht="12.75">
      <c r="A508" s="64" t="s">
        <v>161</v>
      </c>
      <c r="B508" s="64" t="s">
        <v>199</v>
      </c>
      <c r="C508" t="e">
        <f>GetValCell("BG77")</f>
        <v>#NAME?</v>
      </c>
    </row>
    <row r="509" spans="1:3" ht="12.75">
      <c r="A509" s="64" t="s">
        <v>161</v>
      </c>
      <c r="B509" s="64" t="s">
        <v>200</v>
      </c>
      <c r="C509" t="e">
        <f>GetValCell("BQ77")</f>
        <v>#NAME?</v>
      </c>
    </row>
    <row r="510" spans="1:3" ht="12.75">
      <c r="A510" s="64" t="s">
        <v>161</v>
      </c>
      <c r="B510" s="64" t="s">
        <v>201</v>
      </c>
      <c r="C510" t="e">
        <f>GetValCell("CA77")</f>
        <v>#NAME?</v>
      </c>
    </row>
    <row r="511" spans="1:3" ht="12.75">
      <c r="A511" s="64" t="s">
        <v>161</v>
      </c>
      <c r="B511" s="64" t="s">
        <v>202</v>
      </c>
      <c r="C511" t="e">
        <f>GetValCell("CK77")</f>
        <v>#NAME?</v>
      </c>
    </row>
    <row r="512" spans="1:2" ht="12.75">
      <c r="A512" s="61" t="s">
        <v>177</v>
      </c>
      <c r="B512" s="61" t="s">
        <v>256</v>
      </c>
    </row>
    <row r="513" spans="1:2" ht="12.75">
      <c r="A513" s="9" t="s">
        <v>162</v>
      </c>
      <c r="B513" s="9" t="s">
        <v>257</v>
      </c>
    </row>
    <row r="514" spans="1:3" ht="12.75">
      <c r="A514" s="64" t="s">
        <v>167</v>
      </c>
      <c r="B514" s="64" t="s">
        <v>195</v>
      </c>
      <c r="C514" t="e">
        <f>GetValCellStr("Z78")</f>
        <v>#NAME?</v>
      </c>
    </row>
    <row r="515" spans="1:3" ht="12.75">
      <c r="A515" s="64" t="s">
        <v>161</v>
      </c>
      <c r="B515" s="64" t="s">
        <v>196</v>
      </c>
      <c r="C515" t="e">
        <f>GetValCell("AC78")</f>
        <v>#NAME?</v>
      </c>
    </row>
    <row r="516" spans="1:3" ht="12.75">
      <c r="A516" s="64" t="s">
        <v>161</v>
      </c>
      <c r="B516" s="64" t="s">
        <v>197</v>
      </c>
      <c r="C516" t="e">
        <f>GetValCell("AM78")</f>
        <v>#NAME?</v>
      </c>
    </row>
    <row r="517" spans="1:3" ht="12.75">
      <c r="A517" s="64" t="s">
        <v>161</v>
      </c>
      <c r="B517" s="64" t="s">
        <v>198</v>
      </c>
      <c r="C517" t="e">
        <f>GetValCell("AW78")</f>
        <v>#NAME?</v>
      </c>
    </row>
    <row r="518" spans="1:3" ht="12.75">
      <c r="A518" s="64" t="s">
        <v>161</v>
      </c>
      <c r="B518" s="64" t="s">
        <v>199</v>
      </c>
      <c r="C518" t="e">
        <f>GetValCell("BG78")</f>
        <v>#NAME?</v>
      </c>
    </row>
    <row r="519" spans="1:3" ht="12.75">
      <c r="A519" s="64" t="s">
        <v>161</v>
      </c>
      <c r="B519" s="64" t="s">
        <v>200</v>
      </c>
      <c r="C519" t="e">
        <f>GetValCell("BQ78")</f>
        <v>#NAME?</v>
      </c>
    </row>
    <row r="520" spans="1:3" ht="12.75">
      <c r="A520" s="64" t="s">
        <v>161</v>
      </c>
      <c r="B520" s="64" t="s">
        <v>201</v>
      </c>
      <c r="C520" t="e">
        <f>GetValCell("CA78")</f>
        <v>#NAME?</v>
      </c>
    </row>
    <row r="521" spans="1:3" ht="12.75">
      <c r="A521" s="64" t="s">
        <v>161</v>
      </c>
      <c r="B521" s="64" t="s">
        <v>202</v>
      </c>
      <c r="C521" t="e">
        <f>GetValCell("CK78")</f>
        <v>#NAME?</v>
      </c>
    </row>
    <row r="522" spans="1:2" ht="12.75">
      <c r="A522" s="61" t="s">
        <v>177</v>
      </c>
      <c r="B522" s="61" t="s">
        <v>257</v>
      </c>
    </row>
    <row r="523" spans="1:2" ht="12.75">
      <c r="A523" s="61" t="s">
        <v>177</v>
      </c>
      <c r="B523" s="61" t="s">
        <v>254</v>
      </c>
    </row>
    <row r="524" spans="1:2" ht="12.75">
      <c r="A524" s="9" t="s">
        <v>162</v>
      </c>
      <c r="B524" s="9" t="s">
        <v>258</v>
      </c>
    </row>
    <row r="525" spans="1:3" ht="12.75">
      <c r="A525" s="64" t="s">
        <v>167</v>
      </c>
      <c r="B525" s="64" t="s">
        <v>195</v>
      </c>
      <c r="C525" t="e">
        <f>GetValCellStr("Z79")</f>
        <v>#NAME?</v>
      </c>
    </row>
    <row r="526" spans="1:3" ht="12.75">
      <c r="A526" s="64" t="s">
        <v>161</v>
      </c>
      <c r="B526" s="64" t="s">
        <v>196</v>
      </c>
      <c r="C526" t="e">
        <f>GetValCell("AC79")</f>
        <v>#NAME?</v>
      </c>
    </row>
    <row r="527" spans="1:3" ht="12.75">
      <c r="A527" s="64" t="s">
        <v>161</v>
      </c>
      <c r="B527" s="64" t="s">
        <v>197</v>
      </c>
      <c r="C527" t="e">
        <f>GetValCell("AM79")</f>
        <v>#NAME?</v>
      </c>
    </row>
    <row r="528" spans="1:3" ht="12.75">
      <c r="A528" s="64" t="s">
        <v>161</v>
      </c>
      <c r="B528" s="64" t="s">
        <v>198</v>
      </c>
      <c r="C528" t="e">
        <f>GetValCell("AW79")</f>
        <v>#NAME?</v>
      </c>
    </row>
    <row r="529" spans="1:3" ht="12.75">
      <c r="A529" s="64" t="s">
        <v>161</v>
      </c>
      <c r="B529" s="64" t="s">
        <v>199</v>
      </c>
      <c r="C529" t="e">
        <f>GetValCell("BG79")</f>
        <v>#NAME?</v>
      </c>
    </row>
    <row r="530" spans="1:3" ht="12.75">
      <c r="A530" s="64" t="s">
        <v>161</v>
      </c>
      <c r="B530" s="64" t="s">
        <v>200</v>
      </c>
      <c r="C530" t="e">
        <f>GetValCell("BQ79")</f>
        <v>#NAME?</v>
      </c>
    </row>
    <row r="531" spans="1:3" ht="12.75">
      <c r="A531" s="64" t="s">
        <v>161</v>
      </c>
      <c r="B531" s="64" t="s">
        <v>201</v>
      </c>
      <c r="C531" t="e">
        <f>GetValCell("CA79")</f>
        <v>#NAME?</v>
      </c>
    </row>
    <row r="532" spans="1:3" ht="12.75">
      <c r="A532" s="64" t="s">
        <v>161</v>
      </c>
      <c r="B532" s="64" t="s">
        <v>202</v>
      </c>
      <c r="C532" t="e">
        <f>GetValCell("CK79")</f>
        <v>#NAME?</v>
      </c>
    </row>
    <row r="533" spans="1:2" ht="12.75">
      <c r="A533" s="61" t="s">
        <v>177</v>
      </c>
      <c r="B533" s="61" t="s">
        <v>258</v>
      </c>
    </row>
    <row r="534" spans="1:2" ht="12.75">
      <c r="A534" s="9" t="s">
        <v>162</v>
      </c>
      <c r="B534" s="9" t="s">
        <v>259</v>
      </c>
    </row>
    <row r="535" spans="1:2" ht="12.75">
      <c r="A535" s="9" t="s">
        <v>162</v>
      </c>
      <c r="B535" s="9" t="s">
        <v>260</v>
      </c>
    </row>
    <row r="536" spans="1:3" ht="12.75">
      <c r="A536" s="64" t="s">
        <v>167</v>
      </c>
      <c r="B536" s="64" t="s">
        <v>195</v>
      </c>
      <c r="C536" t="e">
        <f>GetValCellStr("Z80")</f>
        <v>#NAME?</v>
      </c>
    </row>
    <row r="537" spans="1:3" ht="12.75">
      <c r="A537" s="64" t="s">
        <v>161</v>
      </c>
      <c r="B537" s="64" t="s">
        <v>196</v>
      </c>
      <c r="C537" t="e">
        <f>GetValCell("AC80")</f>
        <v>#NAME?</v>
      </c>
    </row>
    <row r="538" spans="1:3" ht="12.75">
      <c r="A538" s="64" t="s">
        <v>161</v>
      </c>
      <c r="B538" s="64" t="s">
        <v>197</v>
      </c>
      <c r="C538" t="e">
        <f>GetValCell("AM80")</f>
        <v>#NAME?</v>
      </c>
    </row>
    <row r="539" spans="1:3" ht="12.75">
      <c r="A539" s="64" t="s">
        <v>161</v>
      </c>
      <c r="B539" s="64" t="s">
        <v>198</v>
      </c>
      <c r="C539" t="e">
        <f>GetValCell("AW80")</f>
        <v>#NAME?</v>
      </c>
    </row>
    <row r="540" spans="1:3" ht="12.75">
      <c r="A540" s="64" t="s">
        <v>161</v>
      </c>
      <c r="B540" s="64" t="s">
        <v>199</v>
      </c>
      <c r="C540" t="e">
        <f>GetValCell("BG80")</f>
        <v>#NAME?</v>
      </c>
    </row>
    <row r="541" spans="1:3" ht="12.75">
      <c r="A541" s="64" t="s">
        <v>161</v>
      </c>
      <c r="B541" s="64" t="s">
        <v>200</v>
      </c>
      <c r="C541" t="e">
        <f>GetValCell("BQ80")</f>
        <v>#NAME?</v>
      </c>
    </row>
    <row r="542" spans="1:3" ht="12.75">
      <c r="A542" s="64" t="s">
        <v>161</v>
      </c>
      <c r="B542" s="64" t="s">
        <v>201</v>
      </c>
      <c r="C542" t="e">
        <f>GetValCell("CA80")</f>
        <v>#NAME?</v>
      </c>
    </row>
    <row r="543" spans="1:3" ht="12.75">
      <c r="A543" s="64" t="s">
        <v>161</v>
      </c>
      <c r="B543" s="64" t="s">
        <v>202</v>
      </c>
      <c r="C543" t="e">
        <f>GetValCell("CK80")</f>
        <v>#NAME?</v>
      </c>
    </row>
    <row r="544" spans="1:2" ht="12.75">
      <c r="A544" s="61" t="s">
        <v>177</v>
      </c>
      <c r="B544" s="61" t="s">
        <v>260</v>
      </c>
    </row>
    <row r="545" spans="1:2" ht="12.75">
      <c r="A545" s="9" t="s">
        <v>162</v>
      </c>
      <c r="B545" s="9" t="s">
        <v>261</v>
      </c>
    </row>
    <row r="546" spans="1:3" ht="12.75">
      <c r="A546" s="64" t="s">
        <v>167</v>
      </c>
      <c r="B546" s="64" t="s">
        <v>195</v>
      </c>
      <c r="C546" t="e">
        <f>GetValCellStr("Z81")</f>
        <v>#NAME?</v>
      </c>
    </row>
    <row r="547" spans="1:3" ht="12.75">
      <c r="A547" s="64" t="s">
        <v>161</v>
      </c>
      <c r="B547" s="64" t="s">
        <v>196</v>
      </c>
      <c r="C547" t="e">
        <f>GetValCell("AC81")</f>
        <v>#NAME?</v>
      </c>
    </row>
    <row r="548" spans="1:3" ht="12.75">
      <c r="A548" s="64" t="s">
        <v>161</v>
      </c>
      <c r="B548" s="64" t="s">
        <v>197</v>
      </c>
      <c r="C548" t="e">
        <f>GetValCell("AM81")</f>
        <v>#NAME?</v>
      </c>
    </row>
    <row r="549" spans="1:3" ht="12.75">
      <c r="A549" s="64" t="s">
        <v>161</v>
      </c>
      <c r="B549" s="64" t="s">
        <v>198</v>
      </c>
      <c r="C549" t="e">
        <f>GetValCell("AW81")</f>
        <v>#NAME?</v>
      </c>
    </row>
    <row r="550" spans="1:3" ht="12.75">
      <c r="A550" s="64" t="s">
        <v>161</v>
      </c>
      <c r="B550" s="64" t="s">
        <v>199</v>
      </c>
      <c r="C550" t="e">
        <f>GetValCell("BG81")</f>
        <v>#NAME?</v>
      </c>
    </row>
    <row r="551" spans="1:3" ht="12.75">
      <c r="A551" s="64" t="s">
        <v>161</v>
      </c>
      <c r="B551" s="64" t="s">
        <v>200</v>
      </c>
      <c r="C551" t="e">
        <f>GetValCell("BQ81")</f>
        <v>#NAME?</v>
      </c>
    </row>
    <row r="552" spans="1:3" ht="12.75">
      <c r="A552" s="64" t="s">
        <v>161</v>
      </c>
      <c r="B552" s="64" t="s">
        <v>201</v>
      </c>
      <c r="C552" t="e">
        <f>GetValCell("CA81")</f>
        <v>#NAME?</v>
      </c>
    </row>
    <row r="553" spans="1:3" ht="12.75">
      <c r="A553" s="64" t="s">
        <v>161</v>
      </c>
      <c r="B553" s="64" t="s">
        <v>202</v>
      </c>
      <c r="C553" t="e">
        <f>GetValCell("CK81")</f>
        <v>#NAME?</v>
      </c>
    </row>
    <row r="554" spans="1:2" ht="12.75">
      <c r="A554" s="61" t="s">
        <v>177</v>
      </c>
      <c r="B554" s="61" t="s">
        <v>261</v>
      </c>
    </row>
    <row r="555" spans="1:2" ht="12.75">
      <c r="A555" s="9" t="s">
        <v>162</v>
      </c>
      <c r="B555" s="9" t="s">
        <v>262</v>
      </c>
    </row>
    <row r="556" spans="1:3" ht="12.75">
      <c r="A556" s="64" t="s">
        <v>167</v>
      </c>
      <c r="B556" s="64" t="s">
        <v>195</v>
      </c>
      <c r="C556" t="e">
        <f>GetValCellStr("Z82")</f>
        <v>#NAME?</v>
      </c>
    </row>
    <row r="557" spans="1:3" ht="12.75">
      <c r="A557" s="64" t="s">
        <v>161</v>
      </c>
      <c r="B557" s="64" t="s">
        <v>196</v>
      </c>
      <c r="C557" t="e">
        <f>GetValCell("AC82")</f>
        <v>#NAME?</v>
      </c>
    </row>
    <row r="558" spans="1:3" ht="12.75">
      <c r="A558" s="64" t="s">
        <v>161</v>
      </c>
      <c r="B558" s="64" t="s">
        <v>197</v>
      </c>
      <c r="C558" t="e">
        <f>GetValCell("AM82")</f>
        <v>#NAME?</v>
      </c>
    </row>
    <row r="559" spans="1:3" ht="12.75">
      <c r="A559" s="64" t="s">
        <v>161</v>
      </c>
      <c r="B559" s="64" t="s">
        <v>198</v>
      </c>
      <c r="C559" t="e">
        <f>GetValCell("AW82")</f>
        <v>#NAME?</v>
      </c>
    </row>
    <row r="560" spans="1:3" ht="12.75">
      <c r="A560" s="64" t="s">
        <v>161</v>
      </c>
      <c r="B560" s="64" t="s">
        <v>199</v>
      </c>
      <c r="C560" t="e">
        <f>GetValCell("BG82")</f>
        <v>#NAME?</v>
      </c>
    </row>
    <row r="561" spans="1:3" ht="12.75">
      <c r="A561" s="64" t="s">
        <v>161</v>
      </c>
      <c r="B561" s="64" t="s">
        <v>200</v>
      </c>
      <c r="C561" t="e">
        <f>GetValCell("BQ82")</f>
        <v>#NAME?</v>
      </c>
    </row>
    <row r="562" spans="1:3" ht="12.75">
      <c r="A562" s="64" t="s">
        <v>161</v>
      </c>
      <c r="B562" s="64" t="s">
        <v>201</v>
      </c>
      <c r="C562" t="e">
        <f>GetValCell("CA82")</f>
        <v>#NAME?</v>
      </c>
    </row>
    <row r="563" spans="1:3" ht="12.75">
      <c r="A563" s="64" t="s">
        <v>161</v>
      </c>
      <c r="B563" s="64" t="s">
        <v>202</v>
      </c>
      <c r="C563" t="e">
        <f>GetValCell("CK82")</f>
        <v>#NAME?</v>
      </c>
    </row>
    <row r="564" spans="1:2" ht="12.75">
      <c r="A564" s="61" t="s">
        <v>177</v>
      </c>
      <c r="B564" s="61" t="s">
        <v>262</v>
      </c>
    </row>
    <row r="565" spans="1:2" ht="12.75">
      <c r="A565" s="9" t="s">
        <v>162</v>
      </c>
      <c r="B565" s="9" t="s">
        <v>263</v>
      </c>
    </row>
    <row r="566" spans="1:3" ht="12.75">
      <c r="A566" s="64" t="s">
        <v>167</v>
      </c>
      <c r="B566" s="64" t="s">
        <v>195</v>
      </c>
      <c r="C566" t="e">
        <f>GetValCellStr("Z83")</f>
        <v>#NAME?</v>
      </c>
    </row>
    <row r="567" spans="1:3" ht="12.75">
      <c r="A567" s="64" t="s">
        <v>161</v>
      </c>
      <c r="B567" s="64" t="s">
        <v>196</v>
      </c>
      <c r="C567" t="e">
        <f>GetValCell("AC83")</f>
        <v>#NAME?</v>
      </c>
    </row>
    <row r="568" spans="1:3" ht="12.75">
      <c r="A568" s="64" t="s">
        <v>161</v>
      </c>
      <c r="B568" s="64" t="s">
        <v>197</v>
      </c>
      <c r="C568" t="e">
        <f>GetValCell("AM83")</f>
        <v>#NAME?</v>
      </c>
    </row>
    <row r="569" spans="1:3" ht="12.75">
      <c r="A569" s="64" t="s">
        <v>161</v>
      </c>
      <c r="B569" s="64" t="s">
        <v>198</v>
      </c>
      <c r="C569" t="e">
        <f>GetValCell("AW83")</f>
        <v>#NAME?</v>
      </c>
    </row>
    <row r="570" spans="1:3" ht="12.75">
      <c r="A570" s="64" t="s">
        <v>161</v>
      </c>
      <c r="B570" s="64" t="s">
        <v>199</v>
      </c>
      <c r="C570" t="e">
        <f>GetValCell("BG83")</f>
        <v>#NAME?</v>
      </c>
    </row>
    <row r="571" spans="1:3" ht="12.75">
      <c r="A571" s="64" t="s">
        <v>161</v>
      </c>
      <c r="B571" s="64" t="s">
        <v>200</v>
      </c>
      <c r="C571" t="e">
        <f>GetValCell("BQ83")</f>
        <v>#NAME?</v>
      </c>
    </row>
    <row r="572" spans="1:3" ht="12.75">
      <c r="A572" s="64" t="s">
        <v>161</v>
      </c>
      <c r="B572" s="64" t="s">
        <v>201</v>
      </c>
      <c r="C572" t="e">
        <f>GetValCell("CA83")</f>
        <v>#NAME?</v>
      </c>
    </row>
    <row r="573" spans="1:3" ht="12.75">
      <c r="A573" s="64" t="s">
        <v>161</v>
      </c>
      <c r="B573" s="64" t="s">
        <v>202</v>
      </c>
      <c r="C573" t="e">
        <f>GetValCell("CK83")</f>
        <v>#NAME?</v>
      </c>
    </row>
    <row r="574" spans="1:2" ht="12.75">
      <c r="A574" s="67" t="s">
        <v>177</v>
      </c>
      <c r="B574" s="67" t="s">
        <v>263</v>
      </c>
    </row>
    <row r="575" spans="1:2" ht="12.75">
      <c r="A575" s="9" t="s">
        <v>162</v>
      </c>
      <c r="B575" s="9" t="s">
        <v>264</v>
      </c>
    </row>
    <row r="576" spans="1:3" ht="12.75">
      <c r="A576" s="64" t="s">
        <v>167</v>
      </c>
      <c r="B576" s="64" t="s">
        <v>195</v>
      </c>
      <c r="C576" t="e">
        <f>GetValCellStr("Z84")</f>
        <v>#NAME?</v>
      </c>
    </row>
    <row r="577" spans="1:3" ht="12.75">
      <c r="A577" s="64" t="s">
        <v>161</v>
      </c>
      <c r="B577" s="64" t="s">
        <v>196</v>
      </c>
      <c r="C577" t="e">
        <f>GetValCell("AC84")</f>
        <v>#NAME?</v>
      </c>
    </row>
    <row r="578" spans="1:3" ht="12.75">
      <c r="A578" s="64" t="s">
        <v>161</v>
      </c>
      <c r="B578" s="64" t="s">
        <v>197</v>
      </c>
      <c r="C578" t="e">
        <f>GetValCell("AM84")</f>
        <v>#NAME?</v>
      </c>
    </row>
    <row r="579" spans="1:3" ht="12.75">
      <c r="A579" s="64" t="s">
        <v>161</v>
      </c>
      <c r="B579" s="64" t="s">
        <v>198</v>
      </c>
      <c r="C579" t="e">
        <f>GetValCell("AW84")</f>
        <v>#NAME?</v>
      </c>
    </row>
    <row r="580" spans="1:3" ht="12.75">
      <c r="A580" s="64" t="s">
        <v>161</v>
      </c>
      <c r="B580" s="64" t="s">
        <v>199</v>
      </c>
      <c r="C580" t="e">
        <f>GetValCell("BG84")</f>
        <v>#NAME?</v>
      </c>
    </row>
    <row r="581" spans="1:3" ht="12.75">
      <c r="A581" s="64" t="s">
        <v>161</v>
      </c>
      <c r="B581" s="64" t="s">
        <v>200</v>
      </c>
      <c r="C581" t="e">
        <f>GetValCell("BQ84")</f>
        <v>#NAME?</v>
      </c>
    </row>
    <row r="582" spans="1:3" ht="12.75">
      <c r="A582" s="64" t="s">
        <v>161</v>
      </c>
      <c r="B582" s="64" t="s">
        <v>201</v>
      </c>
      <c r="C582" t="e">
        <f>GetValCell("CA84")</f>
        <v>#NAME?</v>
      </c>
    </row>
    <row r="583" spans="1:3" ht="12.75">
      <c r="A583" s="64" t="s">
        <v>161</v>
      </c>
      <c r="B583" s="64" t="s">
        <v>202</v>
      </c>
      <c r="C583" t="e">
        <f>GetValCell("CK84")</f>
        <v>#NAME?</v>
      </c>
    </row>
    <row r="584" spans="1:2" ht="12.75">
      <c r="A584" s="61" t="s">
        <v>177</v>
      </c>
      <c r="B584" s="61" t="s">
        <v>264</v>
      </c>
    </row>
    <row r="585" spans="1:2" ht="12.75">
      <c r="A585" s="61" t="s">
        <v>177</v>
      </c>
      <c r="B585" s="61" t="s">
        <v>259</v>
      </c>
    </row>
    <row r="586" spans="1:2" ht="12.75">
      <c r="A586" s="9" t="s">
        <v>162</v>
      </c>
      <c r="B586" s="9" t="s">
        <v>265</v>
      </c>
    </row>
    <row r="587" spans="1:2" ht="12.75">
      <c r="A587" s="9" t="s">
        <v>162</v>
      </c>
      <c r="B587" s="9" t="s">
        <v>266</v>
      </c>
    </row>
    <row r="588" spans="1:3" ht="12.75">
      <c r="A588" s="64" t="s">
        <v>167</v>
      </c>
      <c r="B588" s="64" t="s">
        <v>195</v>
      </c>
      <c r="C588" t="e">
        <f>GetValCellStr("Z85")</f>
        <v>#NAME?</v>
      </c>
    </row>
    <row r="589" spans="1:3" ht="12.75">
      <c r="A589" s="64" t="s">
        <v>161</v>
      </c>
      <c r="B589" s="64" t="s">
        <v>196</v>
      </c>
      <c r="C589" t="e">
        <f>GetValCell("AC85")</f>
        <v>#NAME?</v>
      </c>
    </row>
    <row r="590" spans="1:3" ht="12.75">
      <c r="A590" s="64" t="s">
        <v>161</v>
      </c>
      <c r="B590" s="64" t="s">
        <v>197</v>
      </c>
      <c r="C590" t="e">
        <f>GetValCell("AM85")</f>
        <v>#NAME?</v>
      </c>
    </row>
    <row r="591" spans="1:3" ht="12.75">
      <c r="A591" s="64" t="s">
        <v>161</v>
      </c>
      <c r="B591" s="64" t="s">
        <v>198</v>
      </c>
      <c r="C591" t="e">
        <f>GetValCell("AW85")</f>
        <v>#NAME?</v>
      </c>
    </row>
    <row r="592" spans="1:3" ht="12.75">
      <c r="A592" s="64" t="s">
        <v>161</v>
      </c>
      <c r="B592" s="64" t="s">
        <v>199</v>
      </c>
      <c r="C592" t="e">
        <f>GetValCell("BG85")</f>
        <v>#NAME?</v>
      </c>
    </row>
    <row r="593" spans="1:3" ht="12.75">
      <c r="A593" s="64" t="s">
        <v>161</v>
      </c>
      <c r="B593" s="64" t="s">
        <v>200</v>
      </c>
      <c r="C593" t="e">
        <f>GetValCell("BQ85")</f>
        <v>#NAME?</v>
      </c>
    </row>
    <row r="594" spans="1:3" ht="12.75">
      <c r="A594" s="64" t="s">
        <v>161</v>
      </c>
      <c r="B594" s="64" t="s">
        <v>201</v>
      </c>
      <c r="C594" t="e">
        <f>GetValCell("CA85")</f>
        <v>#NAME?</v>
      </c>
    </row>
    <row r="595" spans="1:3" ht="12.75">
      <c r="A595" s="64" t="s">
        <v>161</v>
      </c>
      <c r="B595" s="64" t="s">
        <v>202</v>
      </c>
      <c r="C595" t="e">
        <f>GetValCell("CK85")</f>
        <v>#NAME?</v>
      </c>
    </row>
    <row r="596" spans="1:2" ht="12.75">
      <c r="A596" s="61" t="s">
        <v>177</v>
      </c>
      <c r="B596" s="61" t="s">
        <v>266</v>
      </c>
    </row>
    <row r="597" spans="1:2" ht="12.75">
      <c r="A597" s="9" t="s">
        <v>162</v>
      </c>
      <c r="B597" s="9" t="s">
        <v>267</v>
      </c>
    </row>
    <row r="598" spans="1:3" ht="12.75">
      <c r="A598" s="64" t="s">
        <v>167</v>
      </c>
      <c r="B598" s="64" t="s">
        <v>195</v>
      </c>
      <c r="C598" t="e">
        <f>GetValCellStr("Z86")</f>
        <v>#NAME?</v>
      </c>
    </row>
    <row r="599" spans="1:3" ht="12.75">
      <c r="A599" s="64" t="s">
        <v>161</v>
      </c>
      <c r="B599" s="64" t="s">
        <v>196</v>
      </c>
      <c r="C599" t="e">
        <f>GetValCell("AC86")</f>
        <v>#NAME?</v>
      </c>
    </row>
    <row r="600" spans="1:3" ht="12.75">
      <c r="A600" s="64" t="s">
        <v>161</v>
      </c>
      <c r="B600" s="64" t="s">
        <v>197</v>
      </c>
      <c r="C600" t="e">
        <f>GetValCell("AM86")</f>
        <v>#NAME?</v>
      </c>
    </row>
    <row r="601" spans="1:3" ht="12.75">
      <c r="A601" s="64" t="s">
        <v>161</v>
      </c>
      <c r="B601" s="64" t="s">
        <v>198</v>
      </c>
      <c r="C601" t="e">
        <f>GetValCell("AW86")</f>
        <v>#NAME?</v>
      </c>
    </row>
    <row r="602" spans="1:3" ht="12.75">
      <c r="A602" s="64" t="s">
        <v>161</v>
      </c>
      <c r="B602" s="64" t="s">
        <v>199</v>
      </c>
      <c r="C602" t="e">
        <f>GetValCell("BG86")</f>
        <v>#NAME?</v>
      </c>
    </row>
    <row r="603" spans="1:3" ht="12.75">
      <c r="A603" s="64" t="s">
        <v>161</v>
      </c>
      <c r="B603" s="64" t="s">
        <v>200</v>
      </c>
      <c r="C603" t="e">
        <f>GetValCell("BQ86")</f>
        <v>#NAME?</v>
      </c>
    </row>
    <row r="604" spans="1:3" ht="12.75">
      <c r="A604" s="64" t="s">
        <v>161</v>
      </c>
      <c r="B604" s="64" t="s">
        <v>201</v>
      </c>
      <c r="C604" t="e">
        <f>GetValCell("CA86")</f>
        <v>#NAME?</v>
      </c>
    </row>
    <row r="605" spans="1:3" ht="12.75">
      <c r="A605" s="64" t="s">
        <v>161</v>
      </c>
      <c r="B605" s="64" t="s">
        <v>202</v>
      </c>
      <c r="C605" t="e">
        <f>GetValCell("CK86")</f>
        <v>#NAME?</v>
      </c>
    </row>
    <row r="606" spans="1:2" ht="12.75">
      <c r="A606" s="61" t="s">
        <v>177</v>
      </c>
      <c r="B606" s="61" t="s">
        <v>267</v>
      </c>
    </row>
    <row r="607" spans="1:2" ht="12.75">
      <c r="A607" s="9" t="s">
        <v>162</v>
      </c>
      <c r="B607" s="9" t="s">
        <v>268</v>
      </c>
    </row>
    <row r="608" spans="1:3" ht="12.75">
      <c r="A608" s="64" t="s">
        <v>167</v>
      </c>
      <c r="B608" s="64" t="s">
        <v>195</v>
      </c>
      <c r="C608" t="e">
        <f>GetValCellStr("Z87")</f>
        <v>#NAME?</v>
      </c>
    </row>
    <row r="609" spans="1:3" ht="12.75">
      <c r="A609" s="64" t="s">
        <v>161</v>
      </c>
      <c r="B609" s="64" t="s">
        <v>196</v>
      </c>
      <c r="C609" t="e">
        <f>GetValCell("AC87")</f>
        <v>#NAME?</v>
      </c>
    </row>
    <row r="610" spans="1:3" ht="12.75">
      <c r="A610" s="64" t="s">
        <v>161</v>
      </c>
      <c r="B610" s="64" t="s">
        <v>197</v>
      </c>
      <c r="C610" t="e">
        <f>GetValCell("AM87")</f>
        <v>#NAME?</v>
      </c>
    </row>
    <row r="611" spans="1:3" ht="12.75">
      <c r="A611" s="64" t="s">
        <v>161</v>
      </c>
      <c r="B611" s="64" t="s">
        <v>198</v>
      </c>
      <c r="C611" t="e">
        <f>GetValCell("AW87")</f>
        <v>#NAME?</v>
      </c>
    </row>
    <row r="612" spans="1:3" ht="12.75">
      <c r="A612" s="64" t="s">
        <v>161</v>
      </c>
      <c r="B612" s="64" t="s">
        <v>199</v>
      </c>
      <c r="C612" t="e">
        <f>GetValCell("BG87")</f>
        <v>#NAME?</v>
      </c>
    </row>
    <row r="613" spans="1:3" ht="12.75">
      <c r="A613" s="64" t="s">
        <v>161</v>
      </c>
      <c r="B613" s="64" t="s">
        <v>200</v>
      </c>
      <c r="C613" t="e">
        <f>GetValCell("BQ87")</f>
        <v>#NAME?</v>
      </c>
    </row>
    <row r="614" spans="1:3" ht="12.75">
      <c r="A614" s="64" t="s">
        <v>161</v>
      </c>
      <c r="B614" s="64" t="s">
        <v>201</v>
      </c>
      <c r="C614" t="e">
        <f>GetValCell("CA87")</f>
        <v>#NAME?</v>
      </c>
    </row>
    <row r="615" spans="1:3" ht="12.75">
      <c r="A615" s="64" t="s">
        <v>161</v>
      </c>
      <c r="B615" s="64" t="s">
        <v>202</v>
      </c>
      <c r="C615" t="e">
        <f>GetValCell("CK87")</f>
        <v>#NAME?</v>
      </c>
    </row>
    <row r="616" spans="1:2" ht="12.75">
      <c r="A616" s="61" t="s">
        <v>177</v>
      </c>
      <c r="B616" s="61" t="s">
        <v>268</v>
      </c>
    </row>
    <row r="617" spans="1:2" ht="12.75">
      <c r="A617" s="9" t="s">
        <v>162</v>
      </c>
      <c r="B617" s="9" t="s">
        <v>269</v>
      </c>
    </row>
    <row r="618" spans="1:3" ht="12.75">
      <c r="A618" s="64" t="s">
        <v>167</v>
      </c>
      <c r="B618" s="64" t="s">
        <v>195</v>
      </c>
      <c r="C618" t="e">
        <f>GetValCellStr("Z88")</f>
        <v>#NAME?</v>
      </c>
    </row>
    <row r="619" spans="1:3" ht="12.75">
      <c r="A619" s="64" t="s">
        <v>161</v>
      </c>
      <c r="B619" s="64" t="s">
        <v>196</v>
      </c>
      <c r="C619" t="e">
        <f>GetValCell("AC88")</f>
        <v>#NAME?</v>
      </c>
    </row>
    <row r="620" spans="1:3" ht="12.75">
      <c r="A620" s="64" t="s">
        <v>161</v>
      </c>
      <c r="B620" s="64" t="s">
        <v>197</v>
      </c>
      <c r="C620" t="e">
        <f>GetValCell("AM88")</f>
        <v>#NAME?</v>
      </c>
    </row>
    <row r="621" spans="1:3" ht="12.75">
      <c r="A621" s="64" t="s">
        <v>161</v>
      </c>
      <c r="B621" s="64" t="s">
        <v>198</v>
      </c>
      <c r="C621" t="e">
        <f>GetValCell("AW88")</f>
        <v>#NAME?</v>
      </c>
    </row>
    <row r="622" spans="1:3" ht="12.75">
      <c r="A622" s="64" t="s">
        <v>161</v>
      </c>
      <c r="B622" s="64" t="s">
        <v>199</v>
      </c>
      <c r="C622" t="e">
        <f>GetValCell("BG88")</f>
        <v>#NAME?</v>
      </c>
    </row>
    <row r="623" spans="1:3" ht="12.75">
      <c r="A623" s="64" t="s">
        <v>161</v>
      </c>
      <c r="B623" s="64" t="s">
        <v>200</v>
      </c>
      <c r="C623" t="e">
        <f>GetValCell("BQ88")</f>
        <v>#NAME?</v>
      </c>
    </row>
    <row r="624" spans="1:3" ht="12.75">
      <c r="A624" s="64" t="s">
        <v>161</v>
      </c>
      <c r="B624" s="64" t="s">
        <v>201</v>
      </c>
      <c r="C624" t="e">
        <f>GetValCell("CA88")</f>
        <v>#NAME?</v>
      </c>
    </row>
    <row r="625" spans="1:3" ht="12.75">
      <c r="A625" s="64" t="s">
        <v>161</v>
      </c>
      <c r="B625" s="64" t="s">
        <v>202</v>
      </c>
      <c r="C625" t="e">
        <f>GetValCell("CK88")</f>
        <v>#NAME?</v>
      </c>
    </row>
    <row r="626" spans="1:2" ht="12.75">
      <c r="A626" s="61" t="s">
        <v>177</v>
      </c>
      <c r="B626" s="61" t="s">
        <v>269</v>
      </c>
    </row>
    <row r="627" spans="1:2" ht="12.75">
      <c r="A627" s="61" t="s">
        <v>177</v>
      </c>
      <c r="B627" s="61" t="s">
        <v>265</v>
      </c>
    </row>
    <row r="628" spans="1:2" ht="12.75">
      <c r="A628" s="61" t="s">
        <v>177</v>
      </c>
      <c r="B628" s="61" t="s">
        <v>227</v>
      </c>
    </row>
    <row r="629" spans="1:2" ht="12.75">
      <c r="A629" s="9" t="s">
        <v>162</v>
      </c>
      <c r="B629" s="9" t="s">
        <v>270</v>
      </c>
    </row>
    <row r="630" spans="1:3" ht="12.75">
      <c r="A630" s="64" t="s">
        <v>161</v>
      </c>
      <c r="B630" s="64" t="s">
        <v>196</v>
      </c>
      <c r="C630" t="e">
        <f>GetValCell("AC89")</f>
        <v>#NAME?</v>
      </c>
    </row>
    <row r="631" spans="1:3" ht="12.75">
      <c r="A631" s="64" t="s">
        <v>161</v>
      </c>
      <c r="B631" s="64" t="s">
        <v>197</v>
      </c>
      <c r="C631" t="e">
        <f>GetValCell("AM89")</f>
        <v>#NAME?</v>
      </c>
    </row>
    <row r="632" spans="1:3" ht="12.75">
      <c r="A632" s="64" t="s">
        <v>161</v>
      </c>
      <c r="B632" s="64" t="s">
        <v>198</v>
      </c>
      <c r="C632" t="e">
        <f>GetValCell("AW89")</f>
        <v>#NAME?</v>
      </c>
    </row>
    <row r="633" spans="1:3" ht="12.75">
      <c r="A633" s="64" t="s">
        <v>161</v>
      </c>
      <c r="B633" s="64" t="s">
        <v>199</v>
      </c>
      <c r="C633" t="e">
        <f>GetValCell("BG89")</f>
        <v>#NAME?</v>
      </c>
    </row>
    <row r="634" spans="1:3" ht="12.75">
      <c r="A634" s="64" t="s">
        <v>161</v>
      </c>
      <c r="B634" s="64" t="s">
        <v>200</v>
      </c>
      <c r="C634" t="e">
        <f>GetValCell("BQ89")</f>
        <v>#NAME?</v>
      </c>
    </row>
    <row r="635" spans="1:3" ht="12.75">
      <c r="A635" s="64" t="s">
        <v>161</v>
      </c>
      <c r="B635" s="64" t="s">
        <v>201</v>
      </c>
      <c r="C635" t="e">
        <f>GetValCell("CA89")</f>
        <v>#NAME?</v>
      </c>
    </row>
    <row r="636" spans="1:2" ht="12.75">
      <c r="A636" s="61" t="s">
        <v>177</v>
      </c>
      <c r="B636" s="61" t="s">
        <v>270</v>
      </c>
    </row>
    <row r="637" spans="1:2" ht="12.75">
      <c r="A637" s="9" t="s">
        <v>162</v>
      </c>
      <c r="B637" s="9" t="s">
        <v>271</v>
      </c>
    </row>
    <row r="638" spans="1:2" ht="12.75">
      <c r="A638" s="9" t="s">
        <v>162</v>
      </c>
      <c r="B638" s="9" t="s">
        <v>272</v>
      </c>
    </row>
    <row r="639" spans="1:3" ht="12.75">
      <c r="A639" s="64" t="s">
        <v>167</v>
      </c>
      <c r="B639" s="64" t="s">
        <v>195</v>
      </c>
      <c r="C639" t="e">
        <f>GetValCellStr("Z96")</f>
        <v>#NAME?</v>
      </c>
    </row>
    <row r="640" spans="1:3" ht="12.75">
      <c r="A640" s="64" t="s">
        <v>161</v>
      </c>
      <c r="B640" s="64" t="s">
        <v>196</v>
      </c>
      <c r="C640" t="e">
        <f>GetValCell("AC96")</f>
        <v>#NAME?</v>
      </c>
    </row>
    <row r="641" spans="1:3" ht="12.75">
      <c r="A641" s="64" t="s">
        <v>161</v>
      </c>
      <c r="B641" s="64" t="s">
        <v>197</v>
      </c>
      <c r="C641" t="e">
        <f>GetValCell("AM96")</f>
        <v>#NAME?</v>
      </c>
    </row>
    <row r="642" spans="1:3" ht="12.75">
      <c r="A642" s="64" t="s">
        <v>161</v>
      </c>
      <c r="B642" s="64" t="s">
        <v>198</v>
      </c>
      <c r="C642" t="e">
        <f>GetValCell("AW96")</f>
        <v>#NAME?</v>
      </c>
    </row>
    <row r="643" spans="1:3" ht="12.75">
      <c r="A643" s="64" t="s">
        <v>161</v>
      </c>
      <c r="B643" s="64" t="s">
        <v>199</v>
      </c>
      <c r="C643" t="e">
        <f>GetValCell("BG96")</f>
        <v>#NAME?</v>
      </c>
    </row>
    <row r="644" spans="1:3" ht="12.75">
      <c r="A644" s="64" t="s">
        <v>161</v>
      </c>
      <c r="B644" s="64" t="s">
        <v>200</v>
      </c>
      <c r="C644" t="e">
        <f>GetValCell("BQ96")</f>
        <v>#NAME?</v>
      </c>
    </row>
    <row r="645" spans="1:3" ht="12.75">
      <c r="A645" s="64" t="s">
        <v>161</v>
      </c>
      <c r="B645" s="64" t="s">
        <v>201</v>
      </c>
      <c r="C645" t="e">
        <f>GetValCell("CA96")</f>
        <v>#NAME?</v>
      </c>
    </row>
    <row r="646" spans="1:3" ht="12.75">
      <c r="A646" s="64" t="s">
        <v>161</v>
      </c>
      <c r="B646" s="64" t="s">
        <v>202</v>
      </c>
      <c r="C646" t="e">
        <f>GetValCell("CK96")</f>
        <v>#NAME?</v>
      </c>
    </row>
    <row r="647" spans="1:2" ht="12.75">
      <c r="A647" s="61" t="s">
        <v>177</v>
      </c>
      <c r="B647" s="61" t="s">
        <v>272</v>
      </c>
    </row>
    <row r="648" spans="1:2" ht="12.75">
      <c r="A648" s="9" t="s">
        <v>162</v>
      </c>
      <c r="B648" s="9" t="s">
        <v>273</v>
      </c>
    </row>
    <row r="649" spans="1:2" ht="12.75">
      <c r="A649" s="9" t="s">
        <v>162</v>
      </c>
      <c r="B649" s="9" t="s">
        <v>274</v>
      </c>
    </row>
    <row r="650" spans="1:3" ht="12.75">
      <c r="A650" s="64" t="s">
        <v>167</v>
      </c>
      <c r="B650" s="64" t="s">
        <v>195</v>
      </c>
      <c r="C650" t="e">
        <f>GetValCellStr("Z97")</f>
        <v>#NAME?</v>
      </c>
    </row>
    <row r="651" spans="1:3" ht="12.75">
      <c r="A651" s="64" t="s">
        <v>161</v>
      </c>
      <c r="B651" s="64" t="s">
        <v>196</v>
      </c>
      <c r="C651" t="e">
        <f>GetValCell("AC97")</f>
        <v>#NAME?</v>
      </c>
    </row>
    <row r="652" spans="1:3" ht="12.75">
      <c r="A652" s="64" t="s">
        <v>161</v>
      </c>
      <c r="B652" s="64" t="s">
        <v>197</v>
      </c>
      <c r="C652" t="e">
        <f>GetValCell("AM97")</f>
        <v>#NAME?</v>
      </c>
    </row>
    <row r="653" spans="1:3" ht="12.75">
      <c r="A653" s="64" t="s">
        <v>161</v>
      </c>
      <c r="B653" s="64" t="s">
        <v>198</v>
      </c>
      <c r="C653" t="e">
        <f>GetValCell("AW97")</f>
        <v>#NAME?</v>
      </c>
    </row>
    <row r="654" spans="1:3" ht="12.75">
      <c r="A654" s="64" t="s">
        <v>161</v>
      </c>
      <c r="B654" s="64" t="s">
        <v>199</v>
      </c>
      <c r="C654" t="e">
        <f>GetValCell("BG97")</f>
        <v>#NAME?</v>
      </c>
    </row>
    <row r="655" spans="1:3" ht="12.75">
      <c r="A655" s="64" t="s">
        <v>161</v>
      </c>
      <c r="B655" s="64" t="s">
        <v>200</v>
      </c>
      <c r="C655" t="e">
        <f>GetValCell("BQ97")</f>
        <v>#NAME?</v>
      </c>
    </row>
    <row r="656" spans="1:3" ht="12.75">
      <c r="A656" s="64" t="s">
        <v>161</v>
      </c>
      <c r="B656" s="64" t="s">
        <v>201</v>
      </c>
      <c r="C656" t="e">
        <f>GetValCell("CA97")</f>
        <v>#NAME?</v>
      </c>
    </row>
    <row r="657" spans="1:3" ht="12.75">
      <c r="A657" s="64" t="s">
        <v>161</v>
      </c>
      <c r="B657" s="64" t="s">
        <v>202</v>
      </c>
      <c r="C657" t="e">
        <f>GetValCell("CK97")</f>
        <v>#NAME?</v>
      </c>
    </row>
    <row r="658" spans="1:2" ht="12.75">
      <c r="A658" s="61" t="s">
        <v>177</v>
      </c>
      <c r="B658" s="61" t="s">
        <v>274</v>
      </c>
    </row>
    <row r="659" spans="1:2" ht="12.75">
      <c r="A659" s="9" t="s">
        <v>162</v>
      </c>
      <c r="B659" s="9" t="s">
        <v>275</v>
      </c>
    </row>
    <row r="660" spans="1:3" ht="12.75">
      <c r="A660" s="64" t="s">
        <v>167</v>
      </c>
      <c r="B660" s="64" t="s">
        <v>195</v>
      </c>
      <c r="C660" t="e">
        <f>GetValCellStr("Z98")</f>
        <v>#NAME?</v>
      </c>
    </row>
    <row r="661" spans="1:3" ht="12.75">
      <c r="A661" s="64" t="s">
        <v>161</v>
      </c>
      <c r="B661" s="64" t="s">
        <v>196</v>
      </c>
      <c r="C661" t="e">
        <f>GetValCell("AC98")</f>
        <v>#NAME?</v>
      </c>
    </row>
    <row r="662" spans="1:3" ht="12.75">
      <c r="A662" s="64" t="s">
        <v>161</v>
      </c>
      <c r="B662" s="64" t="s">
        <v>197</v>
      </c>
      <c r="C662" t="e">
        <f>GetValCell("AM98")</f>
        <v>#NAME?</v>
      </c>
    </row>
    <row r="663" spans="1:3" ht="12.75">
      <c r="A663" s="64" t="s">
        <v>161</v>
      </c>
      <c r="B663" s="64" t="s">
        <v>198</v>
      </c>
      <c r="C663" t="e">
        <f>GetValCell("AW98")</f>
        <v>#NAME?</v>
      </c>
    </row>
    <row r="664" spans="1:3" ht="12.75">
      <c r="A664" s="64" t="s">
        <v>161</v>
      </c>
      <c r="B664" s="64" t="s">
        <v>199</v>
      </c>
      <c r="C664" t="e">
        <f>GetValCell("BG98")</f>
        <v>#NAME?</v>
      </c>
    </row>
    <row r="665" spans="1:3" ht="12.75">
      <c r="A665" s="64" t="s">
        <v>161</v>
      </c>
      <c r="B665" s="64" t="s">
        <v>200</v>
      </c>
      <c r="C665" t="e">
        <f>GetValCell("BQ98")</f>
        <v>#NAME?</v>
      </c>
    </row>
    <row r="666" spans="1:3" ht="12.75">
      <c r="A666" s="64" t="s">
        <v>161</v>
      </c>
      <c r="B666" s="64" t="s">
        <v>201</v>
      </c>
      <c r="C666" t="e">
        <f>GetValCell("CA98")</f>
        <v>#NAME?</v>
      </c>
    </row>
    <row r="667" spans="1:3" ht="12.75">
      <c r="A667" s="64" t="s">
        <v>161</v>
      </c>
      <c r="B667" s="64" t="s">
        <v>202</v>
      </c>
      <c r="C667" t="e">
        <f>GetValCell("CK98")</f>
        <v>#NAME?</v>
      </c>
    </row>
    <row r="668" spans="1:2" ht="12.75">
      <c r="A668" s="61" t="s">
        <v>177</v>
      </c>
      <c r="B668" s="61" t="s">
        <v>275</v>
      </c>
    </row>
    <row r="669" spans="1:2" ht="12.75">
      <c r="A669" s="9" t="s">
        <v>162</v>
      </c>
      <c r="B669" s="9" t="s">
        <v>276</v>
      </c>
    </row>
    <row r="670" spans="1:3" ht="12.75">
      <c r="A670" s="64" t="s">
        <v>167</v>
      </c>
      <c r="B670" s="64" t="s">
        <v>195</v>
      </c>
      <c r="C670" t="e">
        <f>GetValCellStr("Z99")</f>
        <v>#NAME?</v>
      </c>
    </row>
    <row r="671" spans="1:3" ht="12.75">
      <c r="A671" s="64" t="s">
        <v>161</v>
      </c>
      <c r="B671" s="64" t="s">
        <v>196</v>
      </c>
      <c r="C671" t="e">
        <f>GetValCell("AC99")</f>
        <v>#NAME?</v>
      </c>
    </row>
    <row r="672" spans="1:3" ht="12.75">
      <c r="A672" s="64" t="s">
        <v>161</v>
      </c>
      <c r="B672" s="64" t="s">
        <v>197</v>
      </c>
      <c r="C672" t="e">
        <f>GetValCell("AM99")</f>
        <v>#NAME?</v>
      </c>
    </row>
    <row r="673" spans="1:3" ht="12.75">
      <c r="A673" s="64" t="s">
        <v>161</v>
      </c>
      <c r="B673" s="64" t="s">
        <v>198</v>
      </c>
      <c r="C673" t="e">
        <f>GetValCell("AW99")</f>
        <v>#NAME?</v>
      </c>
    </row>
    <row r="674" spans="1:3" ht="12.75">
      <c r="A674" s="64" t="s">
        <v>161</v>
      </c>
      <c r="B674" s="64" t="s">
        <v>199</v>
      </c>
      <c r="C674" t="e">
        <f>GetValCell("BG99")</f>
        <v>#NAME?</v>
      </c>
    </row>
    <row r="675" spans="1:3" ht="12.75">
      <c r="A675" s="64" t="s">
        <v>161</v>
      </c>
      <c r="B675" s="64" t="s">
        <v>200</v>
      </c>
      <c r="C675" t="e">
        <f>GetValCell("BQ99")</f>
        <v>#NAME?</v>
      </c>
    </row>
    <row r="676" spans="1:3" ht="12.75">
      <c r="A676" s="64" t="s">
        <v>161</v>
      </c>
      <c r="B676" s="64" t="s">
        <v>201</v>
      </c>
      <c r="C676" t="e">
        <f>GetValCell("CA99")</f>
        <v>#NAME?</v>
      </c>
    </row>
    <row r="677" spans="1:3" ht="12.75">
      <c r="A677" s="64" t="s">
        <v>161</v>
      </c>
      <c r="B677" s="64" t="s">
        <v>202</v>
      </c>
      <c r="C677" t="e">
        <f>GetValCell("CK99")</f>
        <v>#NAME?</v>
      </c>
    </row>
    <row r="678" spans="1:2" ht="12.75">
      <c r="A678" s="61" t="s">
        <v>177</v>
      </c>
      <c r="B678" s="61" t="s">
        <v>276</v>
      </c>
    </row>
    <row r="679" spans="1:2" ht="12.75">
      <c r="A679" s="9" t="s">
        <v>162</v>
      </c>
      <c r="B679" s="9" t="s">
        <v>277</v>
      </c>
    </row>
    <row r="680" spans="1:3" ht="12.75">
      <c r="A680" s="64" t="s">
        <v>167</v>
      </c>
      <c r="B680" s="64" t="s">
        <v>195</v>
      </c>
      <c r="C680" t="e">
        <f>GetValCellStr("Z100")</f>
        <v>#NAME?</v>
      </c>
    </row>
    <row r="681" spans="1:3" ht="12.75">
      <c r="A681" s="64" t="s">
        <v>161</v>
      </c>
      <c r="B681" s="64" t="s">
        <v>196</v>
      </c>
      <c r="C681" t="e">
        <f>GetValCell("AC100")</f>
        <v>#NAME?</v>
      </c>
    </row>
    <row r="682" spans="1:3" ht="12.75">
      <c r="A682" s="64" t="s">
        <v>161</v>
      </c>
      <c r="B682" s="64" t="s">
        <v>197</v>
      </c>
      <c r="C682" t="e">
        <f>GetValCell("AM100")</f>
        <v>#NAME?</v>
      </c>
    </row>
    <row r="683" spans="1:3" ht="12.75">
      <c r="A683" s="64" t="s">
        <v>161</v>
      </c>
      <c r="B683" s="64" t="s">
        <v>198</v>
      </c>
      <c r="C683" t="e">
        <f>GetValCell("AW100")</f>
        <v>#NAME?</v>
      </c>
    </row>
    <row r="684" spans="1:3" ht="12.75">
      <c r="A684" s="64" t="s">
        <v>161</v>
      </c>
      <c r="B684" s="64" t="s">
        <v>199</v>
      </c>
      <c r="C684" t="e">
        <f>GetValCell("BG100")</f>
        <v>#NAME?</v>
      </c>
    </row>
    <row r="685" spans="1:3" ht="12.75">
      <c r="A685" s="64" t="s">
        <v>161</v>
      </c>
      <c r="B685" s="64" t="s">
        <v>200</v>
      </c>
      <c r="C685" t="e">
        <f>GetValCell("BQ100")</f>
        <v>#NAME?</v>
      </c>
    </row>
    <row r="686" spans="1:3" ht="12.75">
      <c r="A686" s="64" t="s">
        <v>161</v>
      </c>
      <c r="B686" s="64" t="s">
        <v>201</v>
      </c>
      <c r="C686" t="e">
        <f>GetValCell("CA100")</f>
        <v>#NAME?</v>
      </c>
    </row>
    <row r="687" spans="1:3" ht="12.75">
      <c r="A687" s="64" t="s">
        <v>161</v>
      </c>
      <c r="B687" s="64" t="s">
        <v>202</v>
      </c>
      <c r="C687" t="e">
        <f>GetValCell("CK100")</f>
        <v>#NAME?</v>
      </c>
    </row>
    <row r="688" spans="1:2" ht="12.75">
      <c r="A688" s="61" t="s">
        <v>177</v>
      </c>
      <c r="B688" s="61" t="s">
        <v>277</v>
      </c>
    </row>
    <row r="689" spans="1:2" ht="12.75">
      <c r="A689" s="9" t="s">
        <v>162</v>
      </c>
      <c r="B689" s="9" t="s">
        <v>278</v>
      </c>
    </row>
    <row r="690" spans="1:3" ht="12.75">
      <c r="A690" s="64" t="s">
        <v>167</v>
      </c>
      <c r="B690" s="64" t="s">
        <v>195</v>
      </c>
      <c r="C690" t="e">
        <f>GetValCellStr("Z101")</f>
        <v>#NAME?</v>
      </c>
    </row>
    <row r="691" spans="1:3" ht="12.75">
      <c r="A691" s="64" t="s">
        <v>161</v>
      </c>
      <c r="B691" s="64" t="s">
        <v>196</v>
      </c>
      <c r="C691" t="e">
        <f>GetValCell("AC101")</f>
        <v>#NAME?</v>
      </c>
    </row>
    <row r="692" spans="1:3" ht="12.75">
      <c r="A692" s="64" t="s">
        <v>161</v>
      </c>
      <c r="B692" s="64" t="s">
        <v>197</v>
      </c>
      <c r="C692" t="e">
        <f>GetValCell("AM101")</f>
        <v>#NAME?</v>
      </c>
    </row>
    <row r="693" spans="1:3" ht="12.75">
      <c r="A693" s="64" t="s">
        <v>161</v>
      </c>
      <c r="B693" s="64" t="s">
        <v>198</v>
      </c>
      <c r="C693" t="e">
        <f>GetValCell("AW101")</f>
        <v>#NAME?</v>
      </c>
    </row>
    <row r="694" spans="1:3" ht="12.75">
      <c r="A694" s="64" t="s">
        <v>161</v>
      </c>
      <c r="B694" s="64" t="s">
        <v>199</v>
      </c>
      <c r="C694" t="e">
        <f>GetValCell("BG101")</f>
        <v>#NAME?</v>
      </c>
    </row>
    <row r="695" spans="1:3" ht="12.75">
      <c r="A695" s="64" t="s">
        <v>161</v>
      </c>
      <c r="B695" s="64" t="s">
        <v>200</v>
      </c>
      <c r="C695" t="e">
        <f>GetValCell("BQ101")</f>
        <v>#NAME?</v>
      </c>
    </row>
    <row r="696" spans="1:3" ht="12.75">
      <c r="A696" s="64" t="s">
        <v>161</v>
      </c>
      <c r="B696" s="64" t="s">
        <v>201</v>
      </c>
      <c r="C696" t="e">
        <f>GetValCell("CA101")</f>
        <v>#NAME?</v>
      </c>
    </row>
    <row r="697" spans="1:3" ht="12.75">
      <c r="A697" s="64" t="s">
        <v>161</v>
      </c>
      <c r="B697" s="64" t="s">
        <v>202</v>
      </c>
      <c r="C697" t="e">
        <f>GetValCell("CK101")</f>
        <v>#NAME?</v>
      </c>
    </row>
    <row r="698" spans="1:2" ht="12.75">
      <c r="A698" s="61" t="s">
        <v>177</v>
      </c>
      <c r="B698" s="61" t="s">
        <v>278</v>
      </c>
    </row>
    <row r="699" spans="1:2" ht="12.75">
      <c r="A699" s="9" t="s">
        <v>162</v>
      </c>
      <c r="B699" s="9" t="s">
        <v>279</v>
      </c>
    </row>
    <row r="700" spans="1:3" ht="12.75">
      <c r="A700" s="64" t="s">
        <v>167</v>
      </c>
      <c r="B700" s="64" t="s">
        <v>195</v>
      </c>
      <c r="C700" t="e">
        <f>GetValCellStr("Z102")</f>
        <v>#NAME?</v>
      </c>
    </row>
    <row r="701" spans="1:3" ht="12.75">
      <c r="A701" s="64" t="s">
        <v>161</v>
      </c>
      <c r="B701" s="64" t="s">
        <v>196</v>
      </c>
      <c r="C701" t="e">
        <f>GetValCell("AC102")</f>
        <v>#NAME?</v>
      </c>
    </row>
    <row r="702" spans="1:3" ht="12.75">
      <c r="A702" s="64" t="s">
        <v>161</v>
      </c>
      <c r="B702" s="64" t="s">
        <v>197</v>
      </c>
      <c r="C702" t="e">
        <f>GetValCell("AM102")</f>
        <v>#NAME?</v>
      </c>
    </row>
    <row r="703" spans="1:3" ht="12.75">
      <c r="A703" s="64" t="s">
        <v>161</v>
      </c>
      <c r="B703" s="64" t="s">
        <v>198</v>
      </c>
      <c r="C703" t="e">
        <f>GetValCell("AW102")</f>
        <v>#NAME?</v>
      </c>
    </row>
    <row r="704" spans="1:3" ht="12.75">
      <c r="A704" s="64" t="s">
        <v>161</v>
      </c>
      <c r="B704" s="64" t="s">
        <v>199</v>
      </c>
      <c r="C704" t="e">
        <f>GetValCell("BG102")</f>
        <v>#NAME?</v>
      </c>
    </row>
    <row r="705" spans="1:3" ht="12.75">
      <c r="A705" s="64" t="s">
        <v>161</v>
      </c>
      <c r="B705" s="64" t="s">
        <v>200</v>
      </c>
      <c r="C705" t="e">
        <f>GetValCell("BQ102")</f>
        <v>#NAME?</v>
      </c>
    </row>
    <row r="706" spans="1:3" ht="12.75">
      <c r="A706" s="64" t="s">
        <v>161</v>
      </c>
      <c r="B706" s="64" t="s">
        <v>201</v>
      </c>
      <c r="C706" t="e">
        <f>GetValCell("CA102")</f>
        <v>#NAME?</v>
      </c>
    </row>
    <row r="707" spans="1:3" ht="12.75">
      <c r="A707" s="64" t="s">
        <v>161</v>
      </c>
      <c r="B707" s="64" t="s">
        <v>202</v>
      </c>
      <c r="C707" t="e">
        <f>GetValCell("CK102")</f>
        <v>#NAME?</v>
      </c>
    </row>
    <row r="708" spans="1:2" ht="12.75">
      <c r="A708" s="61" t="s">
        <v>177</v>
      </c>
      <c r="B708" s="61" t="s">
        <v>279</v>
      </c>
    </row>
    <row r="709" spans="1:2" ht="12.75">
      <c r="A709" s="61" t="s">
        <v>177</v>
      </c>
      <c r="B709" s="61" t="s">
        <v>273</v>
      </c>
    </row>
    <row r="710" spans="1:2" ht="12.75">
      <c r="A710" s="9" t="s">
        <v>162</v>
      </c>
      <c r="B710" s="9" t="s">
        <v>280</v>
      </c>
    </row>
    <row r="711" spans="1:2" ht="12.75">
      <c r="A711" s="9" t="s">
        <v>162</v>
      </c>
      <c r="B711" s="9" t="s">
        <v>281</v>
      </c>
    </row>
    <row r="712" spans="1:3" ht="12.75">
      <c r="A712" s="64" t="s">
        <v>167</v>
      </c>
      <c r="B712" s="64" t="s">
        <v>195</v>
      </c>
      <c r="C712" t="e">
        <f>GetValCellStr("Z103")</f>
        <v>#NAME?</v>
      </c>
    </row>
    <row r="713" spans="1:3" ht="12.75">
      <c r="A713" s="64" t="s">
        <v>161</v>
      </c>
      <c r="B713" s="64" t="s">
        <v>196</v>
      </c>
      <c r="C713" t="e">
        <f>GetValCell("AC103")</f>
        <v>#NAME?</v>
      </c>
    </row>
    <row r="714" spans="1:3" ht="12.75">
      <c r="A714" s="64" t="s">
        <v>161</v>
      </c>
      <c r="B714" s="64" t="s">
        <v>197</v>
      </c>
      <c r="C714" t="e">
        <f>GetValCell("AM103")</f>
        <v>#NAME?</v>
      </c>
    </row>
    <row r="715" spans="1:3" ht="12.75">
      <c r="A715" s="64" t="s">
        <v>161</v>
      </c>
      <c r="B715" s="64" t="s">
        <v>198</v>
      </c>
      <c r="C715" t="e">
        <f>GetValCell("AW103")</f>
        <v>#NAME?</v>
      </c>
    </row>
    <row r="716" spans="1:3" ht="12.75">
      <c r="A716" s="64" t="s">
        <v>161</v>
      </c>
      <c r="B716" s="64" t="s">
        <v>199</v>
      </c>
      <c r="C716" t="e">
        <f>GetValCell("BG103")</f>
        <v>#NAME?</v>
      </c>
    </row>
    <row r="717" spans="1:3" ht="12.75">
      <c r="A717" s="64" t="s">
        <v>161</v>
      </c>
      <c r="B717" s="64" t="s">
        <v>200</v>
      </c>
      <c r="C717" t="e">
        <f>GetValCell("BQ103")</f>
        <v>#NAME?</v>
      </c>
    </row>
    <row r="718" spans="1:3" ht="12.75">
      <c r="A718" s="64" t="s">
        <v>161</v>
      </c>
      <c r="B718" s="64" t="s">
        <v>201</v>
      </c>
      <c r="C718" t="e">
        <f>GetValCell("CA103")</f>
        <v>#NAME?</v>
      </c>
    </row>
    <row r="719" spans="1:3" ht="12.75">
      <c r="A719" s="64" t="s">
        <v>161</v>
      </c>
      <c r="B719" s="64" t="s">
        <v>202</v>
      </c>
      <c r="C719" t="e">
        <f>GetValCell("CK103")</f>
        <v>#NAME?</v>
      </c>
    </row>
    <row r="720" spans="1:2" ht="12.75">
      <c r="A720" s="61" t="s">
        <v>177</v>
      </c>
      <c r="B720" s="61" t="s">
        <v>281</v>
      </c>
    </row>
    <row r="721" spans="1:2" ht="12.75">
      <c r="A721" s="9" t="s">
        <v>162</v>
      </c>
      <c r="B721" s="9" t="s">
        <v>275</v>
      </c>
    </row>
    <row r="722" spans="1:3" ht="12.75">
      <c r="A722" s="64" t="s">
        <v>167</v>
      </c>
      <c r="B722" s="64" t="s">
        <v>195</v>
      </c>
      <c r="C722" t="e">
        <f>GetValCellStr("Z104")</f>
        <v>#NAME?</v>
      </c>
    </row>
    <row r="723" spans="1:3" ht="12.75">
      <c r="A723" s="64" t="s">
        <v>161</v>
      </c>
      <c r="B723" s="64" t="s">
        <v>196</v>
      </c>
      <c r="C723" t="e">
        <f>GetValCell("AC104")</f>
        <v>#NAME?</v>
      </c>
    </row>
    <row r="724" spans="1:3" ht="12.75">
      <c r="A724" s="64" t="s">
        <v>161</v>
      </c>
      <c r="B724" s="64" t="s">
        <v>197</v>
      </c>
      <c r="C724" t="e">
        <f>GetValCell("AM104")</f>
        <v>#NAME?</v>
      </c>
    </row>
    <row r="725" spans="1:3" ht="12.75">
      <c r="A725" s="64" t="s">
        <v>161</v>
      </c>
      <c r="B725" s="64" t="s">
        <v>198</v>
      </c>
      <c r="C725" t="e">
        <f>GetValCell("AW104")</f>
        <v>#NAME?</v>
      </c>
    </row>
    <row r="726" spans="1:3" ht="12.75">
      <c r="A726" s="64" t="s">
        <v>161</v>
      </c>
      <c r="B726" s="64" t="s">
        <v>199</v>
      </c>
      <c r="C726" t="e">
        <f>GetValCell("BG104")</f>
        <v>#NAME?</v>
      </c>
    </row>
    <row r="727" spans="1:3" ht="12.75">
      <c r="A727" s="64" t="s">
        <v>161</v>
      </c>
      <c r="B727" s="64" t="s">
        <v>200</v>
      </c>
      <c r="C727" t="e">
        <f>GetValCell("BQ104")</f>
        <v>#NAME?</v>
      </c>
    </row>
    <row r="728" spans="1:3" ht="12.75">
      <c r="A728" s="64" t="s">
        <v>161</v>
      </c>
      <c r="B728" s="64" t="s">
        <v>201</v>
      </c>
      <c r="C728" t="e">
        <f>GetValCell("CA104")</f>
        <v>#NAME?</v>
      </c>
    </row>
    <row r="729" spans="1:3" ht="12.75">
      <c r="A729" s="64" t="s">
        <v>161</v>
      </c>
      <c r="B729" s="64" t="s">
        <v>202</v>
      </c>
      <c r="C729" t="e">
        <f>GetValCell("CK104")</f>
        <v>#NAME?</v>
      </c>
    </row>
    <row r="730" spans="1:2" ht="12.75">
      <c r="A730" s="61" t="s">
        <v>177</v>
      </c>
      <c r="B730" s="61" t="s">
        <v>275</v>
      </c>
    </row>
    <row r="731" spans="1:2" ht="12.75">
      <c r="A731" s="9" t="s">
        <v>162</v>
      </c>
      <c r="B731" s="9" t="s">
        <v>278</v>
      </c>
    </row>
    <row r="732" spans="1:3" ht="12.75">
      <c r="A732" s="64" t="s">
        <v>167</v>
      </c>
      <c r="B732" s="64" t="s">
        <v>195</v>
      </c>
      <c r="C732" t="e">
        <f>GetValCellStr("Z105")</f>
        <v>#NAME?</v>
      </c>
    </row>
    <row r="733" spans="1:3" ht="12.75">
      <c r="A733" s="64" t="s">
        <v>161</v>
      </c>
      <c r="B733" s="64" t="s">
        <v>196</v>
      </c>
      <c r="C733" t="e">
        <f>GetValCell("AC105")</f>
        <v>#NAME?</v>
      </c>
    </row>
    <row r="734" spans="1:3" ht="12.75">
      <c r="A734" s="64" t="s">
        <v>161</v>
      </c>
      <c r="B734" s="64" t="s">
        <v>197</v>
      </c>
      <c r="C734" t="e">
        <f>GetValCell("AM105")</f>
        <v>#NAME?</v>
      </c>
    </row>
    <row r="735" spans="1:3" ht="12.75">
      <c r="A735" s="64" t="s">
        <v>161</v>
      </c>
      <c r="B735" s="64" t="s">
        <v>198</v>
      </c>
      <c r="C735" t="e">
        <f>GetValCell("AW105")</f>
        <v>#NAME?</v>
      </c>
    </row>
    <row r="736" spans="1:3" ht="12.75">
      <c r="A736" s="64" t="s">
        <v>161</v>
      </c>
      <c r="B736" s="64" t="s">
        <v>199</v>
      </c>
      <c r="C736" t="e">
        <f>GetValCell("BG105")</f>
        <v>#NAME?</v>
      </c>
    </row>
    <row r="737" spans="1:3" ht="12.75">
      <c r="A737" s="64" t="s">
        <v>161</v>
      </c>
      <c r="B737" s="64" t="s">
        <v>200</v>
      </c>
      <c r="C737" t="e">
        <f>GetValCell("BQ105")</f>
        <v>#NAME?</v>
      </c>
    </row>
    <row r="738" spans="1:3" ht="12.75">
      <c r="A738" s="64" t="s">
        <v>161</v>
      </c>
      <c r="B738" s="64" t="s">
        <v>201</v>
      </c>
      <c r="C738" t="e">
        <f>GetValCell("CA105")</f>
        <v>#NAME?</v>
      </c>
    </row>
    <row r="739" spans="1:3" ht="12.75">
      <c r="A739" s="64" t="s">
        <v>161</v>
      </c>
      <c r="B739" s="64" t="s">
        <v>202</v>
      </c>
      <c r="C739" t="e">
        <f>GetValCell("CK105")</f>
        <v>#NAME?</v>
      </c>
    </row>
    <row r="740" spans="1:2" ht="12.75">
      <c r="A740" s="61" t="s">
        <v>177</v>
      </c>
      <c r="B740" s="61" t="s">
        <v>278</v>
      </c>
    </row>
    <row r="741" spans="1:2" ht="12.75">
      <c r="A741" s="9" t="s">
        <v>162</v>
      </c>
      <c r="B741" s="9" t="s">
        <v>282</v>
      </c>
    </row>
    <row r="742" spans="1:3" ht="12.75">
      <c r="A742" s="64" t="s">
        <v>167</v>
      </c>
      <c r="B742" s="64" t="s">
        <v>195</v>
      </c>
      <c r="C742" t="e">
        <f>GetValCellStr("Z106")</f>
        <v>#NAME?</v>
      </c>
    </row>
    <row r="743" spans="1:3" ht="12.75">
      <c r="A743" s="64" t="s">
        <v>161</v>
      </c>
      <c r="B743" s="64" t="s">
        <v>196</v>
      </c>
      <c r="C743" t="e">
        <f>GetValCell("AC106")</f>
        <v>#NAME?</v>
      </c>
    </row>
    <row r="744" spans="1:3" ht="12.75">
      <c r="A744" s="64" t="s">
        <v>161</v>
      </c>
      <c r="B744" s="64" t="s">
        <v>197</v>
      </c>
      <c r="C744" t="e">
        <f>GetValCell("AM106")</f>
        <v>#NAME?</v>
      </c>
    </row>
    <row r="745" spans="1:3" ht="12.75">
      <c r="A745" s="64" t="s">
        <v>161</v>
      </c>
      <c r="B745" s="64" t="s">
        <v>198</v>
      </c>
      <c r="C745" t="e">
        <f>GetValCell("AW106")</f>
        <v>#NAME?</v>
      </c>
    </row>
    <row r="746" spans="1:3" ht="12.75">
      <c r="A746" s="64" t="s">
        <v>161</v>
      </c>
      <c r="B746" s="64" t="s">
        <v>199</v>
      </c>
      <c r="C746" t="e">
        <f>GetValCell("BG106")</f>
        <v>#NAME?</v>
      </c>
    </row>
    <row r="747" spans="1:3" ht="12.75">
      <c r="A747" s="64" t="s">
        <v>161</v>
      </c>
      <c r="B747" s="64" t="s">
        <v>200</v>
      </c>
      <c r="C747" t="e">
        <f>GetValCell("BQ106")</f>
        <v>#NAME?</v>
      </c>
    </row>
    <row r="748" spans="1:3" ht="12.75">
      <c r="A748" s="64" t="s">
        <v>161</v>
      </c>
      <c r="B748" s="64" t="s">
        <v>201</v>
      </c>
      <c r="C748" t="e">
        <f>GetValCell("CA106")</f>
        <v>#NAME?</v>
      </c>
    </row>
    <row r="749" spans="1:3" ht="12.75">
      <c r="A749" s="64" t="s">
        <v>161</v>
      </c>
      <c r="B749" s="64" t="s">
        <v>202</v>
      </c>
      <c r="C749" t="e">
        <f>GetValCell("CK106")</f>
        <v>#NAME?</v>
      </c>
    </row>
    <row r="750" spans="1:2" ht="12.75">
      <c r="A750" s="61" t="s">
        <v>177</v>
      </c>
      <c r="B750" s="61" t="s">
        <v>282</v>
      </c>
    </row>
    <row r="751" spans="1:2" ht="12.75">
      <c r="A751" s="61" t="s">
        <v>177</v>
      </c>
      <c r="B751" s="61" t="s">
        <v>280</v>
      </c>
    </row>
    <row r="752" spans="1:2" ht="12.75">
      <c r="A752" s="9" t="s">
        <v>162</v>
      </c>
      <c r="B752" s="9" t="s">
        <v>283</v>
      </c>
    </row>
    <row r="753" spans="1:2" ht="12.75">
      <c r="A753" s="9" t="s">
        <v>162</v>
      </c>
      <c r="B753" s="9" t="s">
        <v>284</v>
      </c>
    </row>
    <row r="754" spans="1:3" ht="12.75">
      <c r="A754" s="64" t="s">
        <v>161</v>
      </c>
      <c r="B754" s="64" t="s">
        <v>196</v>
      </c>
      <c r="C754" t="e">
        <f>GetValCell("AC107")</f>
        <v>#NAME?</v>
      </c>
    </row>
    <row r="755" spans="1:3" ht="12.75">
      <c r="A755" s="64" t="s">
        <v>161</v>
      </c>
      <c r="B755" s="64" t="s">
        <v>197</v>
      </c>
      <c r="C755" t="e">
        <f>GetValCell("AM107")</f>
        <v>#NAME?</v>
      </c>
    </row>
    <row r="756" spans="1:3" ht="12.75">
      <c r="A756" s="64" t="s">
        <v>161</v>
      </c>
      <c r="B756" s="64" t="s">
        <v>198</v>
      </c>
      <c r="C756" t="e">
        <f>GetValCell("AW107")</f>
        <v>#NAME?</v>
      </c>
    </row>
    <row r="757" spans="1:3" ht="12.75">
      <c r="A757" s="64" t="s">
        <v>161</v>
      </c>
      <c r="B757" s="64" t="s">
        <v>199</v>
      </c>
      <c r="C757" t="e">
        <f>GetValCell("BG107")</f>
        <v>#NAME?</v>
      </c>
    </row>
    <row r="758" spans="1:3" ht="12.75">
      <c r="A758" s="64" t="s">
        <v>161</v>
      </c>
      <c r="B758" s="64" t="s">
        <v>200</v>
      </c>
      <c r="C758" t="e">
        <f>GetValCell("BQ107")</f>
        <v>#NAME?</v>
      </c>
    </row>
    <row r="759" spans="1:3" ht="12.75">
      <c r="A759" s="64" t="s">
        <v>161</v>
      </c>
      <c r="B759" s="64" t="s">
        <v>201</v>
      </c>
      <c r="C759" t="e">
        <f>GetValCell("CA107")</f>
        <v>#NAME?</v>
      </c>
    </row>
    <row r="760" spans="1:3" ht="12.75">
      <c r="A760" s="64" t="s">
        <v>161</v>
      </c>
      <c r="B760" s="64" t="s">
        <v>202</v>
      </c>
      <c r="C760" t="e">
        <f>GetValCell("CK107")</f>
        <v>#NAME?</v>
      </c>
    </row>
    <row r="761" spans="1:2" ht="12.75">
      <c r="A761" s="61" t="s">
        <v>177</v>
      </c>
      <c r="B761" s="61" t="s">
        <v>284</v>
      </c>
    </row>
    <row r="762" spans="1:2" ht="12.75">
      <c r="A762" s="9" t="s">
        <v>162</v>
      </c>
      <c r="B762" s="9" t="s">
        <v>285</v>
      </c>
    </row>
    <row r="763" spans="1:3" ht="12.75">
      <c r="A763" s="64" t="s">
        <v>167</v>
      </c>
      <c r="B763" s="64" t="s">
        <v>195</v>
      </c>
      <c r="C763" t="e">
        <f>GetValCellStr("Z108")</f>
        <v>#NAME?</v>
      </c>
    </row>
    <row r="764" spans="1:3" ht="12.75">
      <c r="A764" s="64" t="s">
        <v>161</v>
      </c>
      <c r="B764" s="64" t="s">
        <v>196</v>
      </c>
      <c r="C764" t="e">
        <f>GetValCell("AC108")</f>
        <v>#NAME?</v>
      </c>
    </row>
    <row r="765" spans="1:3" ht="12.75">
      <c r="A765" s="64" t="s">
        <v>161</v>
      </c>
      <c r="B765" s="64" t="s">
        <v>197</v>
      </c>
      <c r="C765" t="e">
        <f>GetValCell("AM108")</f>
        <v>#NAME?</v>
      </c>
    </row>
    <row r="766" spans="1:3" ht="12.75">
      <c r="A766" s="64" t="s">
        <v>161</v>
      </c>
      <c r="B766" s="64" t="s">
        <v>198</v>
      </c>
      <c r="C766" t="e">
        <f>GetValCell("AW108")</f>
        <v>#NAME?</v>
      </c>
    </row>
    <row r="767" spans="1:3" ht="12.75">
      <c r="A767" s="64" t="s">
        <v>161</v>
      </c>
      <c r="B767" s="64" t="s">
        <v>199</v>
      </c>
      <c r="C767" t="e">
        <f>GetValCell("BG108")</f>
        <v>#NAME?</v>
      </c>
    </row>
    <row r="768" spans="1:3" ht="12.75">
      <c r="A768" s="64" t="s">
        <v>161</v>
      </c>
      <c r="B768" s="64" t="s">
        <v>200</v>
      </c>
      <c r="C768" t="e">
        <f>GetValCell("BQ108")</f>
        <v>#NAME?</v>
      </c>
    </row>
    <row r="769" spans="1:3" ht="12.75">
      <c r="A769" s="64" t="s">
        <v>161</v>
      </c>
      <c r="B769" s="64" t="s">
        <v>201</v>
      </c>
      <c r="C769" t="e">
        <f>GetValCell("CA108")</f>
        <v>#NAME?</v>
      </c>
    </row>
    <row r="770" spans="1:2" ht="12.75">
      <c r="A770" s="61" t="s">
        <v>177</v>
      </c>
      <c r="B770" s="61" t="s">
        <v>285</v>
      </c>
    </row>
    <row r="771" spans="1:2" ht="12.75">
      <c r="A771" s="9" t="s">
        <v>162</v>
      </c>
      <c r="B771" s="9" t="s">
        <v>286</v>
      </c>
    </row>
    <row r="772" spans="1:3" ht="12.75">
      <c r="A772" s="64" t="s">
        <v>167</v>
      </c>
      <c r="B772" s="64" t="s">
        <v>195</v>
      </c>
      <c r="C772" t="e">
        <f>GetValCellStr("Z109")</f>
        <v>#NAME?</v>
      </c>
    </row>
    <row r="773" spans="1:3" ht="12.75">
      <c r="A773" s="64" t="s">
        <v>161</v>
      </c>
      <c r="B773" s="64" t="s">
        <v>196</v>
      </c>
      <c r="C773" t="e">
        <f>GetValCell("AC109")</f>
        <v>#NAME?</v>
      </c>
    </row>
    <row r="774" spans="1:3" ht="12.75">
      <c r="A774" s="64" t="s">
        <v>161</v>
      </c>
      <c r="B774" s="64" t="s">
        <v>197</v>
      </c>
      <c r="C774" t="e">
        <f>GetValCell("AM109")</f>
        <v>#NAME?</v>
      </c>
    </row>
    <row r="775" spans="1:3" ht="12.75">
      <c r="A775" s="64" t="s">
        <v>161</v>
      </c>
      <c r="B775" s="64" t="s">
        <v>198</v>
      </c>
      <c r="C775" t="e">
        <f>GetValCell("AW109")</f>
        <v>#NAME?</v>
      </c>
    </row>
    <row r="776" spans="1:3" ht="12.75">
      <c r="A776" s="64" t="s">
        <v>161</v>
      </c>
      <c r="B776" s="64" t="s">
        <v>199</v>
      </c>
      <c r="C776" t="e">
        <f>GetValCell("BG109")</f>
        <v>#NAME?</v>
      </c>
    </row>
    <row r="777" spans="1:3" ht="12.75">
      <c r="A777" s="64" t="s">
        <v>161</v>
      </c>
      <c r="B777" s="64" t="s">
        <v>200</v>
      </c>
      <c r="C777" t="e">
        <f>GetValCell("BQ109")</f>
        <v>#NAME?</v>
      </c>
    </row>
    <row r="778" spans="1:3" ht="12.75">
      <c r="A778" s="64" t="s">
        <v>161</v>
      </c>
      <c r="B778" s="64" t="s">
        <v>201</v>
      </c>
      <c r="C778" t="e">
        <f>GetValCell("CA109")</f>
        <v>#NAME?</v>
      </c>
    </row>
    <row r="779" spans="1:2" ht="12.75">
      <c r="A779" s="61" t="s">
        <v>177</v>
      </c>
      <c r="B779" s="61" t="s">
        <v>286</v>
      </c>
    </row>
    <row r="780" spans="1:2" ht="12.75">
      <c r="A780" s="61" t="s">
        <v>177</v>
      </c>
      <c r="B780" s="61" t="s">
        <v>283</v>
      </c>
    </row>
    <row r="781" spans="1:2" ht="12.75">
      <c r="A781" s="9" t="s">
        <v>162</v>
      </c>
      <c r="B781" s="9" t="s">
        <v>287</v>
      </c>
    </row>
    <row r="782" spans="1:2" ht="12.75">
      <c r="A782" s="9" t="s">
        <v>162</v>
      </c>
      <c r="B782" s="9" t="s">
        <v>288</v>
      </c>
    </row>
    <row r="783" spans="1:3" ht="12.75">
      <c r="A783" s="64" t="s">
        <v>161</v>
      </c>
      <c r="B783" s="64" t="s">
        <v>196</v>
      </c>
      <c r="C783" t="e">
        <f>GetValCell("AC110")</f>
        <v>#NAME?</v>
      </c>
    </row>
    <row r="784" spans="1:3" ht="12.75">
      <c r="A784" s="64" t="s">
        <v>161</v>
      </c>
      <c r="B784" s="64" t="s">
        <v>197</v>
      </c>
      <c r="C784" t="e">
        <f>GetValCell("AM110")</f>
        <v>#NAME?</v>
      </c>
    </row>
    <row r="785" spans="1:3" ht="12.75">
      <c r="A785" s="64" t="s">
        <v>161</v>
      </c>
      <c r="B785" s="64" t="s">
        <v>198</v>
      </c>
      <c r="C785" t="e">
        <f>GetValCell("AW110")</f>
        <v>#NAME?</v>
      </c>
    </row>
    <row r="786" spans="1:3" ht="12.75">
      <c r="A786" s="64" t="s">
        <v>161</v>
      </c>
      <c r="B786" s="64" t="s">
        <v>199</v>
      </c>
      <c r="C786" t="e">
        <f>GetValCell("BG110")</f>
        <v>#NAME?</v>
      </c>
    </row>
    <row r="787" spans="1:3" ht="12.75">
      <c r="A787" s="64" t="s">
        <v>161</v>
      </c>
      <c r="B787" s="64" t="s">
        <v>200</v>
      </c>
      <c r="C787" t="e">
        <f>GetValCell("BQ110")</f>
        <v>#NAME?</v>
      </c>
    </row>
    <row r="788" spans="1:3" ht="12.75">
      <c r="A788" s="64" t="s">
        <v>161</v>
      </c>
      <c r="B788" s="64" t="s">
        <v>201</v>
      </c>
      <c r="C788" t="e">
        <f>GetValCell("CA110")</f>
        <v>#NAME?</v>
      </c>
    </row>
    <row r="789" spans="1:3" ht="12.75">
      <c r="A789" s="64" t="s">
        <v>161</v>
      </c>
      <c r="B789" s="64" t="s">
        <v>202</v>
      </c>
      <c r="C789" t="e">
        <f>GetValCell("CK110")</f>
        <v>#NAME?</v>
      </c>
    </row>
    <row r="790" spans="1:2" ht="12.75">
      <c r="A790" s="61" t="s">
        <v>177</v>
      </c>
      <c r="B790" s="61" t="s">
        <v>288</v>
      </c>
    </row>
    <row r="791" spans="1:2" ht="12.75">
      <c r="A791" s="9" t="s">
        <v>162</v>
      </c>
      <c r="B791" s="9" t="s">
        <v>289</v>
      </c>
    </row>
    <row r="792" spans="1:3" ht="12.75">
      <c r="A792" s="64" t="s">
        <v>167</v>
      </c>
      <c r="B792" s="64" t="s">
        <v>195</v>
      </c>
      <c r="C792" t="e">
        <f>GetValCellStr("Z111")</f>
        <v>#NAME?</v>
      </c>
    </row>
    <row r="793" spans="1:3" ht="12.75">
      <c r="A793" s="64" t="s">
        <v>161</v>
      </c>
      <c r="B793" s="64" t="s">
        <v>196</v>
      </c>
      <c r="C793" t="e">
        <f>GetValCell("AC111")</f>
        <v>#NAME?</v>
      </c>
    </row>
    <row r="794" spans="1:3" ht="12.75">
      <c r="A794" s="64" t="s">
        <v>161</v>
      </c>
      <c r="B794" s="64" t="s">
        <v>197</v>
      </c>
      <c r="C794" t="e">
        <f>GetValCell("AM111")</f>
        <v>#NAME?</v>
      </c>
    </row>
    <row r="795" spans="1:3" ht="12.75">
      <c r="A795" s="64" t="s">
        <v>161</v>
      </c>
      <c r="B795" s="64" t="s">
        <v>198</v>
      </c>
      <c r="C795" t="e">
        <f>GetValCell("AW111")</f>
        <v>#NAME?</v>
      </c>
    </row>
    <row r="796" spans="1:3" ht="12.75">
      <c r="A796" s="64" t="s">
        <v>161</v>
      </c>
      <c r="B796" s="64" t="s">
        <v>199</v>
      </c>
      <c r="C796" t="e">
        <f>GetValCell("BG111")</f>
        <v>#NAME?</v>
      </c>
    </row>
    <row r="797" spans="1:3" ht="12.75">
      <c r="A797" s="64" t="s">
        <v>161</v>
      </c>
      <c r="B797" s="64" t="s">
        <v>200</v>
      </c>
      <c r="C797" t="e">
        <f>GetValCell("BQ111")</f>
        <v>#NAME?</v>
      </c>
    </row>
    <row r="798" spans="1:3" ht="12.75">
      <c r="A798" s="64" t="s">
        <v>161</v>
      </c>
      <c r="B798" s="64" t="s">
        <v>201</v>
      </c>
      <c r="C798" t="e">
        <f>GetValCell("CA111")</f>
        <v>#NAME?</v>
      </c>
    </row>
    <row r="799" spans="1:2" ht="12.75">
      <c r="A799" s="61" t="s">
        <v>177</v>
      </c>
      <c r="B799" s="61" t="s">
        <v>289</v>
      </c>
    </row>
    <row r="800" spans="1:2" ht="12.75">
      <c r="A800" s="9" t="s">
        <v>162</v>
      </c>
      <c r="B800" s="9" t="s">
        <v>286</v>
      </c>
    </row>
    <row r="801" spans="1:3" ht="12.75">
      <c r="A801" s="64" t="s">
        <v>167</v>
      </c>
      <c r="B801" s="64" t="s">
        <v>195</v>
      </c>
      <c r="C801" t="e">
        <f>GetValCellStr("Z112")</f>
        <v>#NAME?</v>
      </c>
    </row>
    <row r="802" spans="1:3" ht="12.75">
      <c r="A802" s="64" t="s">
        <v>161</v>
      </c>
      <c r="B802" s="64" t="s">
        <v>196</v>
      </c>
      <c r="C802" t="e">
        <f>GetValCell("AC112")</f>
        <v>#NAME?</v>
      </c>
    </row>
    <row r="803" spans="1:3" ht="12.75">
      <c r="A803" s="64" t="s">
        <v>161</v>
      </c>
      <c r="B803" s="64" t="s">
        <v>197</v>
      </c>
      <c r="C803" t="e">
        <f>GetValCell("AM112")</f>
        <v>#NAME?</v>
      </c>
    </row>
    <row r="804" spans="1:3" ht="12.75">
      <c r="A804" s="64" t="s">
        <v>161</v>
      </c>
      <c r="B804" s="64" t="s">
        <v>198</v>
      </c>
      <c r="C804" t="e">
        <f>GetValCell("AW112")</f>
        <v>#NAME?</v>
      </c>
    </row>
    <row r="805" spans="1:3" ht="12.75">
      <c r="A805" s="64" t="s">
        <v>161</v>
      </c>
      <c r="B805" s="64" t="s">
        <v>199</v>
      </c>
      <c r="C805" t="e">
        <f>GetValCell("BG112")</f>
        <v>#NAME?</v>
      </c>
    </row>
    <row r="806" spans="1:3" ht="12.75">
      <c r="A806" s="64" t="s">
        <v>161</v>
      </c>
      <c r="B806" s="64" t="s">
        <v>200</v>
      </c>
      <c r="C806" t="e">
        <f>GetValCell("BQ112")</f>
        <v>#NAME?</v>
      </c>
    </row>
    <row r="807" spans="1:3" ht="12.75">
      <c r="A807" s="64" t="s">
        <v>161</v>
      </c>
      <c r="B807" s="64" t="s">
        <v>201</v>
      </c>
      <c r="C807" t="e">
        <f>GetValCell("CA112")</f>
        <v>#NAME?</v>
      </c>
    </row>
    <row r="808" spans="1:2" ht="12.75">
      <c r="A808" s="61" t="s">
        <v>177</v>
      </c>
      <c r="B808" s="61" t="s">
        <v>286</v>
      </c>
    </row>
    <row r="809" spans="1:2" ht="12.75">
      <c r="A809" s="61" t="s">
        <v>177</v>
      </c>
      <c r="B809" s="61" t="s">
        <v>287</v>
      </c>
    </row>
    <row r="810" spans="1:2" ht="12.75">
      <c r="A810" s="9" t="s">
        <v>162</v>
      </c>
      <c r="B810" s="9" t="s">
        <v>290</v>
      </c>
    </row>
    <row r="811" spans="1:2" ht="12.75">
      <c r="A811" s="9" t="s">
        <v>162</v>
      </c>
      <c r="B811" s="9" t="s">
        <v>291</v>
      </c>
    </row>
    <row r="812" spans="1:3" ht="12.75">
      <c r="A812" s="64" t="s">
        <v>161</v>
      </c>
      <c r="B812" s="64" t="s">
        <v>196</v>
      </c>
      <c r="C812" t="e">
        <f>GetValCell("AC119")</f>
        <v>#NAME?</v>
      </c>
    </row>
    <row r="813" spans="1:3" ht="12.75">
      <c r="A813" s="64" t="s">
        <v>161</v>
      </c>
      <c r="B813" s="64" t="s">
        <v>197</v>
      </c>
      <c r="C813" t="e">
        <f>GetValCell("AM119")</f>
        <v>#NAME?</v>
      </c>
    </row>
    <row r="814" spans="1:3" ht="12.75">
      <c r="A814" s="64" t="s">
        <v>161</v>
      </c>
      <c r="B814" s="64" t="s">
        <v>198</v>
      </c>
      <c r="C814" t="e">
        <f>GetValCell("AW119")</f>
        <v>#NAME?</v>
      </c>
    </row>
    <row r="815" spans="1:3" ht="12.75">
      <c r="A815" s="64" t="s">
        <v>161</v>
      </c>
      <c r="B815" s="64" t="s">
        <v>199</v>
      </c>
      <c r="C815" t="e">
        <f>GetValCell("BG119")</f>
        <v>#NAME?</v>
      </c>
    </row>
    <row r="816" spans="1:3" ht="12.75">
      <c r="A816" s="64" t="s">
        <v>161</v>
      </c>
      <c r="B816" s="64" t="s">
        <v>200</v>
      </c>
      <c r="C816" t="e">
        <f>GetValCell("BQ119")</f>
        <v>#NAME?</v>
      </c>
    </row>
    <row r="817" spans="1:3" ht="12.75">
      <c r="A817" s="64" t="s">
        <v>161</v>
      </c>
      <c r="B817" s="64" t="s">
        <v>201</v>
      </c>
      <c r="C817" t="e">
        <f>GetValCell("CA119")</f>
        <v>#NAME?</v>
      </c>
    </row>
    <row r="818" spans="1:3" ht="12.75">
      <c r="A818" s="64" t="s">
        <v>161</v>
      </c>
      <c r="B818" s="64" t="s">
        <v>202</v>
      </c>
      <c r="C818" t="e">
        <f>GetValCell("CK119")</f>
        <v>#NAME?</v>
      </c>
    </row>
    <row r="819" spans="1:2" ht="12.75">
      <c r="A819" s="61" t="s">
        <v>177</v>
      </c>
      <c r="B819" s="61" t="s">
        <v>291</v>
      </c>
    </row>
    <row r="820" spans="1:2" ht="12.75">
      <c r="A820" s="9" t="s">
        <v>162</v>
      </c>
      <c r="B820" s="9" t="s">
        <v>292</v>
      </c>
    </row>
    <row r="821" spans="1:3" ht="12.75">
      <c r="A821" s="64" t="s">
        <v>167</v>
      </c>
      <c r="B821" s="64" t="s">
        <v>195</v>
      </c>
      <c r="C821" t="e">
        <f>GetValCellStr("Z120")</f>
        <v>#NAME?</v>
      </c>
    </row>
    <row r="822" spans="1:3" ht="12.75">
      <c r="A822" s="64" t="s">
        <v>161</v>
      </c>
      <c r="B822" s="64" t="s">
        <v>196</v>
      </c>
      <c r="C822" t="e">
        <f>GetValCell("AC120")</f>
        <v>#NAME?</v>
      </c>
    </row>
    <row r="823" spans="1:3" ht="12.75">
      <c r="A823" s="64" t="s">
        <v>161</v>
      </c>
      <c r="B823" s="64" t="s">
        <v>197</v>
      </c>
      <c r="C823" t="e">
        <f>GetValCell("AM120")</f>
        <v>#NAME?</v>
      </c>
    </row>
    <row r="824" spans="1:3" ht="12.75">
      <c r="A824" s="64" t="s">
        <v>161</v>
      </c>
      <c r="B824" s="64" t="s">
        <v>198</v>
      </c>
      <c r="C824" t="e">
        <f>GetValCell("AW120")</f>
        <v>#NAME?</v>
      </c>
    </row>
    <row r="825" spans="1:3" ht="12.75">
      <c r="A825" s="64" t="s">
        <v>161</v>
      </c>
      <c r="B825" s="64" t="s">
        <v>199</v>
      </c>
      <c r="C825" t="e">
        <f>GetValCell("BG120")</f>
        <v>#NAME?</v>
      </c>
    </row>
    <row r="826" spans="1:3" ht="12.75">
      <c r="A826" s="64" t="s">
        <v>161</v>
      </c>
      <c r="B826" s="64" t="s">
        <v>200</v>
      </c>
      <c r="C826" t="e">
        <f>GetValCell("BQ120")</f>
        <v>#NAME?</v>
      </c>
    </row>
    <row r="827" spans="1:3" ht="12.75">
      <c r="A827" s="64" t="s">
        <v>161</v>
      </c>
      <c r="B827" s="64" t="s">
        <v>201</v>
      </c>
      <c r="C827" t="e">
        <f>GetValCell("CA120")</f>
        <v>#NAME?</v>
      </c>
    </row>
    <row r="828" spans="1:3" ht="12.75">
      <c r="A828" s="64" t="s">
        <v>161</v>
      </c>
      <c r="B828" s="64" t="s">
        <v>202</v>
      </c>
      <c r="C828" t="e">
        <f>GetValCell("CK120")</f>
        <v>#NAME?</v>
      </c>
    </row>
    <row r="829" spans="1:2" ht="12.75">
      <c r="A829" s="61" t="s">
        <v>177</v>
      </c>
      <c r="B829" s="61" t="s">
        <v>292</v>
      </c>
    </row>
    <row r="830" spans="1:2" ht="12.75">
      <c r="A830" s="9" t="s">
        <v>162</v>
      </c>
      <c r="B830" s="9" t="s">
        <v>293</v>
      </c>
    </row>
    <row r="831" spans="1:3" ht="12.75">
      <c r="A831" s="64" t="s">
        <v>167</v>
      </c>
      <c r="B831" s="64" t="s">
        <v>195</v>
      </c>
      <c r="C831" t="e">
        <f>GetValCellStr("Z121")</f>
        <v>#NAME?</v>
      </c>
    </row>
    <row r="832" spans="1:3" ht="12.75">
      <c r="A832" s="64" t="s">
        <v>161</v>
      </c>
      <c r="B832" s="64" t="s">
        <v>196</v>
      </c>
      <c r="C832" t="e">
        <f>GetValCell("AC121")</f>
        <v>#NAME?</v>
      </c>
    </row>
    <row r="833" spans="1:3" ht="12.75">
      <c r="A833" s="64" t="s">
        <v>161</v>
      </c>
      <c r="B833" s="64" t="s">
        <v>197</v>
      </c>
      <c r="C833" t="e">
        <f>GetValCell("AM121")</f>
        <v>#NAME?</v>
      </c>
    </row>
    <row r="834" spans="1:3" ht="12.75">
      <c r="A834" s="64" t="s">
        <v>161</v>
      </c>
      <c r="B834" s="64" t="s">
        <v>198</v>
      </c>
      <c r="C834" t="e">
        <f>GetValCell("AW121")</f>
        <v>#NAME?</v>
      </c>
    </row>
    <row r="835" spans="1:3" ht="12.75">
      <c r="A835" s="64" t="s">
        <v>161</v>
      </c>
      <c r="B835" s="64" t="s">
        <v>199</v>
      </c>
      <c r="C835" t="e">
        <f>GetValCell("BG121")</f>
        <v>#NAME?</v>
      </c>
    </row>
    <row r="836" spans="1:3" ht="12.75">
      <c r="A836" s="64" t="s">
        <v>161</v>
      </c>
      <c r="B836" s="64" t="s">
        <v>200</v>
      </c>
      <c r="C836" t="e">
        <f>GetValCell("BQ121")</f>
        <v>#NAME?</v>
      </c>
    </row>
    <row r="837" spans="1:3" ht="12.75">
      <c r="A837" s="64" t="s">
        <v>161</v>
      </c>
      <c r="B837" s="64" t="s">
        <v>201</v>
      </c>
      <c r="C837" t="e">
        <f>GetValCell("CA121")</f>
        <v>#NAME?</v>
      </c>
    </row>
    <row r="838" spans="1:3" ht="12.75">
      <c r="A838" s="64" t="s">
        <v>161</v>
      </c>
      <c r="B838" s="64" t="s">
        <v>202</v>
      </c>
      <c r="C838" t="e">
        <f>GetValCell("CK121")</f>
        <v>#NAME?</v>
      </c>
    </row>
    <row r="839" spans="1:2" ht="12.75">
      <c r="A839" s="61" t="s">
        <v>177</v>
      </c>
      <c r="B839" s="61" t="s">
        <v>293</v>
      </c>
    </row>
    <row r="840" spans="1:2" ht="12.75">
      <c r="A840" s="61" t="s">
        <v>177</v>
      </c>
      <c r="B840" s="61" t="s">
        <v>290</v>
      </c>
    </row>
    <row r="841" spans="1:2" ht="12.75">
      <c r="A841" s="9" t="s">
        <v>162</v>
      </c>
      <c r="B841" s="9" t="s">
        <v>294</v>
      </c>
    </row>
    <row r="842" spans="1:2" ht="12.75">
      <c r="A842" s="9" t="s">
        <v>162</v>
      </c>
      <c r="B842" s="9" t="s">
        <v>295</v>
      </c>
    </row>
    <row r="843" spans="1:3" ht="12.75">
      <c r="A843" s="64" t="s">
        <v>161</v>
      </c>
      <c r="B843" s="64" t="s">
        <v>196</v>
      </c>
      <c r="C843" t="e">
        <f>GetValCell("AC122")</f>
        <v>#NAME?</v>
      </c>
    </row>
    <row r="844" spans="1:3" ht="12.75">
      <c r="A844" s="64" t="s">
        <v>161</v>
      </c>
      <c r="B844" s="64" t="s">
        <v>197</v>
      </c>
      <c r="C844" t="e">
        <f>GetValCell("AM122")</f>
        <v>#NAME?</v>
      </c>
    </row>
    <row r="845" spans="1:3" ht="12.75">
      <c r="A845" s="64" t="s">
        <v>161</v>
      </c>
      <c r="B845" s="64" t="s">
        <v>198</v>
      </c>
      <c r="C845" t="e">
        <f>GetValCell("AW122")</f>
        <v>#NAME?</v>
      </c>
    </row>
    <row r="846" spans="1:3" ht="12.75">
      <c r="A846" s="64" t="s">
        <v>161</v>
      </c>
      <c r="B846" s="64" t="s">
        <v>199</v>
      </c>
      <c r="C846" t="e">
        <f>GetValCell("BG122")</f>
        <v>#NAME?</v>
      </c>
    </row>
    <row r="847" spans="1:3" ht="12.75">
      <c r="A847" s="64" t="s">
        <v>161</v>
      </c>
      <c r="B847" s="64" t="s">
        <v>200</v>
      </c>
      <c r="C847" t="e">
        <f>GetValCell("BQ122")</f>
        <v>#NAME?</v>
      </c>
    </row>
    <row r="848" spans="1:3" ht="12.75">
      <c r="A848" s="64" t="s">
        <v>161</v>
      </c>
      <c r="B848" s="64" t="s">
        <v>201</v>
      </c>
      <c r="C848" t="e">
        <f>GetValCell("CA122")</f>
        <v>#NAME?</v>
      </c>
    </row>
    <row r="849" spans="1:3" ht="12.75">
      <c r="A849" s="64" t="s">
        <v>161</v>
      </c>
      <c r="B849" s="64" t="s">
        <v>202</v>
      </c>
      <c r="C849" t="e">
        <f>GetValCell("CK122")</f>
        <v>#NAME?</v>
      </c>
    </row>
    <row r="850" spans="1:2" ht="12.75">
      <c r="A850" s="61" t="s">
        <v>177</v>
      </c>
      <c r="B850" s="61" t="s">
        <v>295</v>
      </c>
    </row>
    <row r="851" spans="1:2" ht="12.75">
      <c r="A851" s="9" t="s">
        <v>162</v>
      </c>
      <c r="B851" s="9" t="s">
        <v>292</v>
      </c>
    </row>
    <row r="852" spans="1:3" ht="12.75">
      <c r="A852" s="64" t="s">
        <v>167</v>
      </c>
      <c r="B852" s="64" t="s">
        <v>195</v>
      </c>
      <c r="C852" t="e">
        <f>GetValCellStr("Z123")</f>
        <v>#NAME?</v>
      </c>
    </row>
    <row r="853" spans="1:3" ht="12.75">
      <c r="A853" s="64" t="s">
        <v>161</v>
      </c>
      <c r="B853" s="64" t="s">
        <v>196</v>
      </c>
      <c r="C853" t="e">
        <f>GetValCell("AC123")</f>
        <v>#NAME?</v>
      </c>
    </row>
    <row r="854" spans="1:3" ht="12.75">
      <c r="A854" s="64" t="s">
        <v>161</v>
      </c>
      <c r="B854" s="64" t="s">
        <v>197</v>
      </c>
      <c r="C854" t="e">
        <f>GetValCell("AM123")</f>
        <v>#NAME?</v>
      </c>
    </row>
    <row r="855" spans="1:3" ht="12.75">
      <c r="A855" s="64" t="s">
        <v>161</v>
      </c>
      <c r="B855" s="64" t="s">
        <v>198</v>
      </c>
      <c r="C855" t="e">
        <f>GetValCell("AW123")</f>
        <v>#NAME?</v>
      </c>
    </row>
    <row r="856" spans="1:3" ht="12.75">
      <c r="A856" s="64" t="s">
        <v>161</v>
      </c>
      <c r="B856" s="64" t="s">
        <v>199</v>
      </c>
      <c r="C856" t="e">
        <f>GetValCell("BG123")</f>
        <v>#NAME?</v>
      </c>
    </row>
    <row r="857" spans="1:3" ht="12.75">
      <c r="A857" s="64" t="s">
        <v>161</v>
      </c>
      <c r="B857" s="64" t="s">
        <v>200</v>
      </c>
      <c r="C857" t="e">
        <f>GetValCell("BQ123")</f>
        <v>#NAME?</v>
      </c>
    </row>
    <row r="858" spans="1:3" ht="12.75">
      <c r="A858" s="64" t="s">
        <v>161</v>
      </c>
      <c r="B858" s="64" t="s">
        <v>201</v>
      </c>
      <c r="C858" t="e">
        <f>GetValCell("CA123")</f>
        <v>#NAME?</v>
      </c>
    </row>
    <row r="859" spans="1:3" ht="12.75">
      <c r="A859" s="64" t="s">
        <v>161</v>
      </c>
      <c r="B859" s="64" t="s">
        <v>202</v>
      </c>
      <c r="C859" t="e">
        <f>GetValCell("CK123")</f>
        <v>#NAME?</v>
      </c>
    </row>
    <row r="860" spans="1:2" ht="12.75">
      <c r="A860" s="61" t="s">
        <v>177</v>
      </c>
      <c r="B860" s="61" t="s">
        <v>292</v>
      </c>
    </row>
    <row r="861" spans="1:2" ht="12.75">
      <c r="A861" s="9" t="s">
        <v>162</v>
      </c>
      <c r="B861" s="9" t="s">
        <v>293</v>
      </c>
    </row>
    <row r="862" spans="1:3" ht="12.75">
      <c r="A862" s="64" t="s">
        <v>167</v>
      </c>
      <c r="B862" s="64" t="s">
        <v>195</v>
      </c>
      <c r="C862" t="e">
        <f>GetValCellStr("Z124")</f>
        <v>#NAME?</v>
      </c>
    </row>
    <row r="863" spans="1:3" ht="12.75">
      <c r="A863" s="64" t="s">
        <v>161</v>
      </c>
      <c r="B863" s="64" t="s">
        <v>196</v>
      </c>
      <c r="C863" t="e">
        <f>GetValCell("AC124")</f>
        <v>#NAME?</v>
      </c>
    </row>
    <row r="864" spans="1:3" ht="12.75">
      <c r="A864" s="64" t="s">
        <v>161</v>
      </c>
      <c r="B864" s="64" t="s">
        <v>197</v>
      </c>
      <c r="C864" t="e">
        <f>GetValCell("AM124")</f>
        <v>#NAME?</v>
      </c>
    </row>
    <row r="865" spans="1:3" ht="12.75">
      <c r="A865" s="64" t="s">
        <v>161</v>
      </c>
      <c r="B865" s="64" t="s">
        <v>198</v>
      </c>
      <c r="C865" t="e">
        <f>GetValCell("AW124")</f>
        <v>#NAME?</v>
      </c>
    </row>
    <row r="866" spans="1:3" ht="12.75">
      <c r="A866" s="64" t="s">
        <v>161</v>
      </c>
      <c r="B866" s="64" t="s">
        <v>199</v>
      </c>
      <c r="C866" t="e">
        <f>GetValCell("BG124")</f>
        <v>#NAME?</v>
      </c>
    </row>
    <row r="867" spans="1:3" ht="12.75">
      <c r="A867" s="64" t="s">
        <v>161</v>
      </c>
      <c r="B867" s="64" t="s">
        <v>200</v>
      </c>
      <c r="C867" t="e">
        <f>GetValCell("BQ124")</f>
        <v>#NAME?</v>
      </c>
    </row>
    <row r="868" spans="1:3" ht="12.75">
      <c r="A868" s="64" t="s">
        <v>161</v>
      </c>
      <c r="B868" s="64" t="s">
        <v>201</v>
      </c>
      <c r="C868" t="e">
        <f>GetValCell("CA124")</f>
        <v>#NAME?</v>
      </c>
    </row>
    <row r="869" spans="1:3" ht="12.75">
      <c r="A869" s="64" t="s">
        <v>161</v>
      </c>
      <c r="B869" s="64" t="s">
        <v>202</v>
      </c>
      <c r="C869" t="e">
        <f>GetValCell("CK124")</f>
        <v>#NAME?</v>
      </c>
    </row>
    <row r="870" spans="1:2" ht="12.75">
      <c r="A870" s="61" t="s">
        <v>177</v>
      </c>
      <c r="B870" s="61" t="s">
        <v>293</v>
      </c>
    </row>
    <row r="871" spans="1:2" ht="12.75">
      <c r="A871" s="61" t="s">
        <v>177</v>
      </c>
      <c r="B871" s="61" t="s">
        <v>294</v>
      </c>
    </row>
    <row r="872" spans="1:2" ht="12.75">
      <c r="A872" s="61" t="s">
        <v>177</v>
      </c>
      <c r="B872" s="61" t="s">
        <v>271</v>
      </c>
    </row>
    <row r="873" spans="1:2" ht="12.75">
      <c r="A873" s="61" t="s">
        <v>177</v>
      </c>
      <c r="B873" s="61" t="s">
        <v>192</v>
      </c>
    </row>
    <row r="874" spans="1:2" ht="12.75">
      <c r="A874" s="61" t="s">
        <v>177</v>
      </c>
      <c r="B874" s="61" t="s">
        <v>163</v>
      </c>
    </row>
    <row r="875" spans="1:2" ht="12.75">
      <c r="A875" s="61" t="s">
        <v>177</v>
      </c>
      <c r="B875" s="61" t="s">
        <v>160</v>
      </c>
    </row>
    <row r="876" spans="1:2" ht="12.75">
      <c r="A876" s="61" t="s">
        <v>296</v>
      </c>
      <c r="B876" s="68" t="s">
        <v>297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SBALUNIT&lt;/n&gt;&lt;t&gt;0&lt;/t&gt;&lt;q&gt;%CF%C1%C5&lt;/q&gt;&lt;s&gt;7&lt;/s&gt;&lt;l&gt;2&lt;/l&gt;&lt;u&gt;BalanceUnits&lt;/u&gt;&lt;a&gt;pos_mnemo&lt;/a&gt;&lt;b&gt;mnemo&lt;/b&gt;&lt;m&gt;normal&lt;/m&gt;&lt;r&gt;0&lt;/r&gt;&lt;x&gt;&lt;/x&gt;&lt;y&gt;&lt;/y&gt;&lt;z&gt;SBALUNIT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SACC_NOCASS&lt;/n&gt;&lt;t&gt;0&lt;/t&gt;&lt;q&gt;%D1%F7%E5%F2+"%C8%F1%EF%EE%EB%ED%E5%ED%E8%E5+%EF%EB%E0%ED%EE%E2%FB%F5+%ED%E0%E7%ED%E0%F7%E5%ED%E8%E9+(%ED%E5%EA%E0%F1%F1%EE%E2%FB%E5+%EE%EF%E5%F0%E0%F6%E8%E8)"&lt;/q&gt;&lt;s&gt;11&lt;/s&gt;&lt;l&gt;2&lt;/l&gt;&lt;u&gt;AccountsPlan&lt;/u&gt;&lt;a&gt;pos_accnumb&lt;/a&gt;&lt;b&gt;accnumb&lt;/b&gt;&lt;m&gt;account&lt;/m&gt;&lt;r&gt;0&lt;/r&gt;&lt;x&gt;&lt;/x&gt;&lt;y&gt;&lt;/y&gt;&lt;z&gt;SACC_NOCASS&lt;/z&gt;&lt;/i&gt;&lt;i&gt;&lt;n&gt;SBL_AGENT&lt;/n&gt;&lt;t&gt;0&lt;/t&gt;&lt;q&gt;%CA%EE%ED%F2%F0%E0%E3%E5%ED%F2+%EE%F2%F7%E5%F2%E0&lt;/q&gt;&lt;s&gt;19&lt;/s&gt;&lt;l&gt;2&lt;/l&gt;&lt;u&gt;AGNLIST&lt;/u&gt;&lt;a&gt;pos_agnmnemo&lt;/a&gt;&lt;b&gt;agnmnemo&lt;/b&gt;&lt;m&gt;agents&lt;/m&gt;&lt;r&gt;0&lt;/r&gt;&lt;x&gt;&lt;/x&gt;&lt;y&gt;&lt;/y&gt;&lt;z&gt;SBL_AGENT&lt;/z&gt;&lt;/i&gt;&lt;i&gt;&lt;n&gt;SJUR_PERS2&lt;/n&gt;&lt;t&gt;0&lt;/t&gt;&lt;q&gt;%D3%F7%F0%E5%E4%E8%F2%E5%EB%FC&lt;/q&gt;&lt;s&gt;6&lt;/s&gt;&lt;l&gt;2&lt;/l&gt;&lt;u&gt;JuridicalPersons&lt;/u&gt;&lt;a&gt;pos_code&lt;/a&gt;&lt;b&gt;code&lt;/b&gt;&lt;m&gt;normal&lt;/m&gt;&lt;r&gt;0&lt;/r&gt;&lt;x&gt;&lt;/x&gt;&lt;y&gt;&lt;/y&gt;&lt;z&gt;SJUR_PERS2&lt;/z&gt;&lt;/i&gt;&lt;i&gt;&lt;n&gt;SJUR_PERS1&lt;/n&gt;&lt;t&gt;0&lt;/t&gt;&lt;q&gt;%D3%F7%F0%E5%E6%E4%E5%ED%E8%E5&lt;/q&gt;&lt;s&gt;4&lt;/s&gt;&lt;l&gt;2&lt;/l&gt;&lt;u&gt;JuridicalPersons&lt;/u&gt;&lt;a&gt;pos_code&lt;/a&gt;&lt;b&gt;code&lt;/b&gt;&lt;m&gt;normal&lt;/m&gt;&lt;r&gt;0&lt;/r&gt;&lt;x&gt;&lt;/x&gt;&lt;y&gt;&lt;/y&gt;&lt;z&gt;SJUR_PERS1&lt;/z&gt;&lt;/i&gt;&lt;i&gt;&lt;n&gt;SSUPP_KIND&lt;/n&gt;&lt;t&gt;0&lt;/t&gt;&lt;q&gt;%C2%E8%E4+%F4%E8%ED%E0%ED%F1%EE%E2%EE%E3%EE+%EE%E1%E5%F1%EF%E5%F7%E5%ED%E8%FF&lt;/q&gt;&lt;s&gt;10&lt;/s&gt;&lt;l&gt;0&lt;/l&gt;&lt;u&gt;&lt;/u&gt;&lt;a&gt;&lt;/a&gt;&lt;b&gt;&lt;/b&gt;&lt;m&gt;&lt;/m&gt;&lt;r&gt;0&lt;/r&gt;&lt;x&gt;&lt;/x&gt;&lt;y&gt;&lt;/y&gt;&lt;z&gt;SSUPP_KIND&lt;/z&gt;&lt;/i&gt;&lt;i&gt;&lt;n&gt;SPATH_FOLDER&lt;/n&gt;&lt;t&gt;0&lt;/t&gt;&lt;q&gt;%CF%E0%EF%EA%E0+%E2%FB%E3%F0%F3%E7%EA%E8&lt;/q&gt;&lt;s&gt;13&lt;/s&gt;&lt;l&gt;0&lt;/l&gt;&lt;u&gt;&lt;/u&gt;&lt;a&gt;&lt;/a&gt;&lt;b&gt;&lt;/b&gt;&lt;m&gt;&lt;/m&gt;&lt;r&gt;0&lt;/r&gt;&lt;x&gt;&lt;/x&gt;&lt;y&gt;&lt;/y&gt;&lt;z&gt;SPATH_FOLDER&lt;/z&gt;&lt;/i&gt;&lt;i&gt;&lt;n&gt;SISPOLNFIO&lt;/n&gt;&lt;t&gt;0&lt;/t&gt;&lt;q&gt;%C8%F1%EF%EE%EB%ED%E8%F2%E5%EB%FC+(%D4%C8%CE)&lt;/q&gt;&lt;s&gt;24&lt;/s&gt;&lt;l&gt;0&lt;/l&gt;&lt;u&gt;&lt;/u&gt;&lt;a&gt;&lt;/a&gt;&lt;b&gt;&lt;/b&gt;&lt;m&gt;&lt;/m&gt;&lt;r&gt;0&lt;/r&gt;&lt;x&gt;&lt;/x&gt;&lt;y&gt;&lt;/y&gt;&lt;z&gt;SISPOLNFIO&lt;/z&gt;&lt;/i&gt;&lt;i&gt;&lt;n&gt;SISPOLN&lt;/n&gt;&lt;t&gt;0&lt;/t&gt;&lt;q&gt;%C8%F1%EF%EE%EB%ED%E8%F2%E5%EB%FC+(%E4%EE%EB%E6%ED%EE%F1%F2%FC)&lt;/q&gt;&lt;s&gt;23&lt;/s&gt;&lt;l&gt;0&lt;/l&gt;&lt;u&gt;&lt;/u&gt;&lt;a&gt;&lt;/a&gt;&lt;b&gt;&lt;/b&gt;&lt;m&gt;&lt;/m&gt;&lt;r&gt;0&lt;/r&gt;&lt;x&gt;&lt;/x&gt;&lt;y&gt;&lt;/y&gt;&lt;z&gt;SISPOLN&lt;/z&gt;&lt;/i&gt;&lt;i&gt;&lt;n&gt;SIDEN_TO&lt;/n&gt;&lt;t&gt;0&lt;/t&gt;&lt;q&gt;%C8%E4%E5%ED%F2%E8%F4%E8%EA%E0%F2%EE%F0+%EF%EE%EB%F3%F7%E0%F2%E5%EB%FF&lt;/q&gt;&lt;s&gt;14&lt;/s&gt;&lt;l&gt;0&lt;/l&gt;&lt;u&gt;&lt;/u&gt;&lt;a&gt;&lt;/a&gt;&lt;b&gt;&lt;/b&gt;&lt;m&gt;&lt;/m&gt;&lt;r&gt;0&lt;/r&gt;&lt;x&gt;&lt;/x&gt;&lt;y&gt;&lt;/y&gt;&lt;z&gt;SIDEN_TO&lt;/z&gt;&lt;/i&gt;&lt;i&gt;&lt;n&gt;SIDEN_FIN_TO&lt;/n&gt;&lt;t&gt;0&lt;/t&gt;&lt;q&gt;%C8%E4%E5%ED%F2%E8%F4%E8%EA%E0%F2%EE%F0+%EA%EE%ED%E5%F7%ED%EE%E3%EE+%EF%EE%EB%F3%F7%E0%F2%E5%EB%FF&lt;/q&gt;&lt;s&gt;15&lt;/s&gt;&lt;l&gt;0&lt;/l&gt;&lt;u&gt;&lt;/u&gt;&lt;a&gt;&lt;/a&gt;&lt;b&gt;&lt;/b&gt;&lt;m&gt;&lt;/m&gt;&lt;r&gt;0&lt;/r&gt;&lt;x&gt;&lt;/x&gt;&lt;y&gt;&lt;/y&gt;&lt;z&gt;SIDEN_FIN_TO&lt;/z&gt;&lt;/i&gt;&lt;i&gt;&lt;n&gt;SBL_FORM&lt;/n&gt;&lt;t&gt;0&lt;/t&gt;&lt;q&gt;%D4%EE%F0%EC%E0+%EE%F2%F7%E5%F2%E0&lt;/q&gt;&lt;s&gt;17&lt;/s&gt;&lt;l&gt;0&lt;/l&gt;&lt;u&gt;&lt;/u&gt;&lt;a&gt;&lt;/a&gt;&lt;b&gt;&lt;/b&gt;&lt;m&gt;&lt;/m&gt;&lt;r&gt;0&lt;/r&gt;&lt;x&gt;&lt;/x&gt;&lt;y&gt;&lt;/y&gt;&lt;z&gt;SBL_FORM&lt;/z&gt;&lt;/i&gt;&lt;i&gt;&lt;n&gt;SBL_CATALOG&lt;/n&gt;&lt;t&gt;0&lt;/t&gt;&lt;q&gt;%CA%E0%F2%E0%EB%EE%E3+%EE%F2%F7%E5%F2%E0&lt;/q&gt;&lt;s&gt;20&lt;/s&gt;&lt;l&gt;0&lt;/l&gt;&lt;u&gt;&lt;/u&gt;&lt;a&gt;&lt;/a&gt;&lt;b&gt;&lt;/b&gt;&lt;m&gt;&lt;/m&gt;&lt;r&gt;0&lt;/r&gt;&lt;x&gt;&lt;/x&gt;&lt;y&gt;&lt;/y&gt;&lt;z&gt;SBL_CATALOG&lt;/z&gt;&lt;/i&gt;&lt;i&gt;&lt;n&gt;NSUBORG&lt;/n&gt;&lt;t&gt;3&lt;/t&gt;&lt;q&gt;%D1+%EF%EE%E4%E2%E5%E4%EE%EC%F1%F2%E2%E5%ED%ED%FB%EC%E8+%EE%F0%E3%E0%ED%E8%E7%E0%F6%E8%FF%EC%E8&lt;/q&gt;&lt;s&gt;5&lt;/s&gt;&lt;l&gt;0&lt;/l&gt;&lt;u&gt;&lt;/u&gt;&lt;a&gt;&lt;/a&gt;&lt;b&gt;&lt;/b&gt;&lt;m&gt;&lt;/m&gt;&lt;r&gt;1&lt;/r&gt;&lt;x&gt;&lt;/x&gt;&lt;y&gt;&lt;/y&gt;&lt;z&gt;NSUBORG&lt;/z&gt;&lt;DEFAULT&gt;0&lt;/DEFAULT&gt;&lt;/i&gt;&lt;i&gt;&lt;n&gt;NLEVEL_NC&lt;/n&gt;&lt;t&gt;1&lt;/t&gt;&lt;q&gt;%D3%F0%EE%E2%E5%ED%FC+%E0%ED%E0%EB%E8%F2%E8%EA%E8+%E4%EB%FF+%F1%F7%E5%F2%EE%E2+"%C8%F1%EF%EE%EB%ED%E5%ED%E8%E5+%EF%EB%E0%ED%EE%E2%FB%F5+%ED%E0%E7%ED%E0%F7%E5%ED%E8%E9+(%ED%E5%EA%E0%F1%F1%EE%E2%FB%E5+%EE%EF%E5%F0%E0%F6%E8%E8)"&lt;/q&gt;&lt;s&gt;12&lt;/s&gt;&lt;l&gt;0&lt;/l&gt;&lt;u&gt;&lt;/u&gt;&lt;a&gt;&lt;/a&gt;&lt;b&gt;&lt;/b&gt;&lt;m&gt;&lt;/m&gt;&lt;r&gt;1&lt;/r&gt;&lt;x&gt;&lt;/x&gt;&lt;y&gt;&lt;/y&gt;&lt;z&gt;NLEVEL_NC&lt;/z&gt;&lt;DEFAULT&gt;5&lt;/DEFAULT&gt;&lt;/i&gt;&lt;i&gt;&lt;n&gt;NLEVEL_504&lt;/n&gt;&lt;t&gt;1&lt;/t&gt;&lt;q&gt;%D3%F0%EE%E2%E5%ED%FC+%E0%ED%E0%EB%E8%F2%E8%EA%E8+%EF%EE%F1%F2%F3%EF%EB%E5%ED%E8%E9/%E2%FB%E1%FB%F2%E8%FF+%F1%F7%E5%F2%EE%E2+%F1%E0%ED%EA%F6%E8%EE%ED%E8%F0%EE%E2%E0%ED%E8%FF+%E8+%E7%E0%E1%E0%EB%E0%ED%F1%EE%E2%FB%F5+%F1%F7%E5%F2%EE%E2&lt;/q&gt;&lt;s&gt;8&lt;/s&gt;&lt;l&gt;0&lt;/l&gt;&lt;u&gt;&lt;/u&gt;&lt;a&gt;&lt;/a&gt;&lt;b&gt;&lt;/b&gt;&lt;m&gt;&lt;/m&gt;&lt;r&gt;1&lt;/r&gt;&lt;x&gt;&lt;/x&gt;&lt;y&gt;&lt;/y&gt;&lt;z&gt;NLEVEL_504&lt;/z&gt;&lt;DEFAULT&gt;5&lt;/DEFAULT&gt;&lt;/i&gt;&lt;i&gt;&lt;n&gt;NLEVEL_201&lt;/n&gt;&lt;t&gt;1&lt;/t&gt;&lt;q&gt;%D3%F0%EE%E2%E5%ED%FC+%E0%ED%E0%EB%E8%F2%E8%EA%E8+%EF%EE%F1%F2%F3%EF%EB%E5%ED%E8%E9/%E2%FB%E1%FB%F2%E8%FF+%F1%F7%E5%F2%EE%E2+%E4%E5%ED%E5%E6%ED%FB%F5+%F1%F0%E5%E4%F1%F2%E2&lt;/q&gt;&lt;s&gt;9&lt;/s&gt;&lt;l&gt;0&lt;/l&gt;&lt;u&gt;&lt;/u&gt;&lt;a&gt;&lt;/a&gt;&lt;b&gt;&lt;/b&gt;&lt;m&gt;&lt;/m&gt;&lt;r&gt;1&lt;/r&gt;&lt;x&gt;&lt;/x&gt;&lt;y&gt;&lt;/y&gt;&lt;z&gt;NLEVEL_201&lt;/z&gt;&lt;DEFAULT&gt;4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BL_SUBREPORT&lt;/n&gt;&lt;t&gt;1&lt;/t&gt;&lt;q&gt;%CF%EE%E4%EE%F2%F7%E5%F2&lt;/q&gt;&lt;s&gt;22&lt;/s&gt;&lt;l&gt;10&lt;/l&gt;&lt;u&gt;&lt;/u&gt;&lt;a&gt;&lt;/a&gt;&lt;b&gt;&lt;/b&gt;&lt;m&gt;&lt;/m&gt;&lt;r&gt;0&lt;/r&gt;&lt;x&gt;&lt;/x&gt;&lt;y&gt;&lt;/y&gt;&lt;z&gt;NBL_SUBREPORT&lt;/z&gt;&lt;/i&gt;&lt;i&gt;&lt;n&gt;NBL_SEND&lt;/n&gt;&lt;t&gt;3&lt;/t&gt;&lt;q&gt;%CF%E5%F0%E5%ED%E5%F1%F2%E8+%E4%E0%ED%ED%FB%E5+%E2+%F1%E2%EE%E4%ED%FB%E5+%EE%F2%F7%E5%F2%FB&lt;/q&gt;&lt;s&gt;16&lt;/s&gt;&lt;l&gt;0&lt;/l&gt;&lt;u&gt;&lt;/u&gt;&lt;a&gt;&lt;/a&gt;&lt;b&gt;&lt;/b&gt;&lt;m&gt;&lt;/m&gt;&lt;r&gt;1&lt;/r&gt;&lt;x&gt;&lt;/x&gt;&lt;y&gt;&lt;/y&gt;&lt;z&gt;NBL_SEND&lt;/z&gt;&lt;DEFAULT&gt;0&lt;/DEFAULT&gt;&lt;/i&gt;&lt;i&gt;&lt;n&gt;DBL_DATE&lt;/n&gt;&lt;t&gt;4&lt;/t&gt;&lt;q&gt;%C4%E0%F2%E0+%EE%F2%F7%E5%F2%E0&lt;/q&gt;&lt;s&gt;18&lt;/s&gt;&lt;l&gt;0&lt;/l&gt;&lt;u&gt;&lt;/u&gt;&lt;a&gt;&lt;/a&gt;&lt;b&gt;&lt;/b&gt;&lt;m&gt;&lt;/m&gt;&lt;r&gt;0&lt;/r&gt;&lt;x&gt;&lt;/x&gt;&lt;y&gt;&lt;/y&gt;&lt;z&gt;DBL_DATE&lt;/z&gt;&lt;/i&gt;&lt;SP_CODE&gt;PR_FORM_0503737_139N_CR_170314&lt;/SP_CODE&gt;&lt;/p&gt;</dc:description>
  <cp:lastModifiedBy>1</cp:lastModifiedBy>
  <cp:lastPrinted>2011-07-06T14:40:32Z</cp:lastPrinted>
  <dcterms:created xsi:type="dcterms:W3CDTF">2011-07-05T09:38:46Z</dcterms:created>
  <dcterms:modified xsi:type="dcterms:W3CDTF">2015-03-23T17:19:52Z</dcterms:modified>
  <cp:category/>
  <cp:version/>
  <cp:contentType/>
  <cp:contentStatus/>
</cp:coreProperties>
</file>