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7400" windowHeight="11760" activeTab="0"/>
  </bookViews>
  <sheets>
    <sheet name="Отчет" sheetId="1" r:id="rId1"/>
    <sheet name="Выгрузка" sheetId="2" r:id="rId2"/>
    <sheet name="Выгрузка в ФНС" sheetId="3" r:id="rId3"/>
    <sheet name="Схема" sheetId="4" r:id="rId4"/>
  </sheets>
  <definedNames>
    <definedName name="BACC">'Отчет'!$V$132</definedName>
    <definedName name="BDAY">'Отчет'!$B$142</definedName>
    <definedName name="BDIR">'Отчет'!$V$129</definedName>
    <definedName name="BMONTH">'Отчет'!$E$142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'Отчет'!$R$142</definedName>
    <definedName name="CDATE">'Отчет'!$CU$4</definedName>
    <definedName name="CGLAVA">'Отчет'!$CU$9</definedName>
    <definedName name="CINN">'Отчет'!$CU$6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filePathGNU">'Выгрузка в ФНС'!$B$36</definedName>
    <definedName name="HAGENT1">'Отчет'!$V$6</definedName>
    <definedName name="HAGENT2">'Отчет'!$V$8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PATH_FOLDER">'Выгрузка в ФНС'!$D$3</definedName>
    <definedName name="SUM4">'Отчет'!$BA$144</definedName>
    <definedName name="SUM5">'Отчет'!$BO$144</definedName>
    <definedName name="SUM6">'Отчет'!$CC$144</definedName>
    <definedName name="SUM7">'Отчет'!$CQ$144</definedName>
    <definedName name="TH_PAGE">'Отчет'!#REF!</definedName>
    <definedName name="THEAD">'Отчет'!#REF!</definedName>
    <definedName name="THEAD.1">'Отчет'!$13:$15</definedName>
    <definedName name="THEAD.2">'Отчет'!$35:$37</definedName>
    <definedName name="THEAD.3">'Отчет'!$63:$65</definedName>
    <definedName name="THEAD.4">'Отчет'!$91:$93</definedName>
    <definedName name="THEAD.5">'Отчет'!$114:$116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'Отчет'!$38:$38</definedName>
    <definedName name="TLINE1.21">'Отчет'!$39:$39</definedName>
    <definedName name="TLINE1.22">'Отчет'!$40:$40</definedName>
    <definedName name="TLINE1.23">'Отчет'!$41:$41</definedName>
    <definedName name="TLINE1.24">'Отчет'!$42:$42</definedName>
    <definedName name="TLINE1.25">'Отчет'!$43:$43</definedName>
    <definedName name="TLINE1.26">'Отчет'!$44:$44</definedName>
    <definedName name="TLINE1.27">'Отчет'!$45:$45</definedName>
    <definedName name="TLINE1.28">'Отчет'!$46:$46</definedName>
    <definedName name="TLINE1.29">'Отчет'!$47:$47</definedName>
    <definedName name="TLINE1.3">'Отчет'!$18:$18</definedName>
    <definedName name="TLINE1.30">'Отчет'!$48:$48</definedName>
    <definedName name="TLINE1.31">'Отчет'!$49:$49</definedName>
    <definedName name="TLINE1.32">'Отчет'!$50:$50</definedName>
    <definedName name="TLINE1.33">'Отчет'!$51:$51</definedName>
    <definedName name="TLINE1.34">'Отчет'!$52:$52</definedName>
    <definedName name="TLINE1.35">'Отчет'!$53:$53</definedName>
    <definedName name="TLINE1.36">'Отчет'!$54:$54</definedName>
    <definedName name="TLINE1.37">'Отчет'!$55:$55</definedName>
    <definedName name="TLINE1.38">'Отчет'!$56:$56</definedName>
    <definedName name="TLINE1.39">'Отчет'!$57:$57</definedName>
    <definedName name="TLINE1.4">'Отчет'!$19:$19</definedName>
    <definedName name="TLINE1.40">'Отчет'!$58:$58</definedName>
    <definedName name="TLINE1.41">'Отчет'!$59:$59</definedName>
    <definedName name="TLINE1.42">'Отчет'!$60:$60</definedName>
    <definedName name="TLINE1.43">'Отчет'!$61:$61</definedName>
    <definedName name="TLINE1.44">'Отчет'!$62:$62</definedName>
    <definedName name="TLINE1.45">'Отчет'!$66:$66</definedName>
    <definedName name="TLINE1.46">'Отчет'!$67:$67</definedName>
    <definedName name="TLINE1.47">'Отчет'!$68:$68</definedName>
    <definedName name="TLINE1.48">'Отчет'!$69:$69</definedName>
    <definedName name="TLINE1.49">'Отчет'!$70:$70</definedName>
    <definedName name="TLINE1.5">'Отчет'!$20:$20</definedName>
    <definedName name="TLINE1.50">'Отчет'!$71:$71</definedName>
    <definedName name="TLINE1.51">'Отчет'!$72:$72</definedName>
    <definedName name="TLINE1.52">'Отчет'!$73:$73</definedName>
    <definedName name="TLINE1.53">'Отчет'!$74:$74</definedName>
    <definedName name="TLINE1.54">'Отчет'!$75:$75</definedName>
    <definedName name="TLINE1.55">'Отчет'!$76:$76</definedName>
    <definedName name="TLINE1.56">'Отчет'!$77:$77</definedName>
    <definedName name="TLINE1.57">'Отчет'!$78:$78</definedName>
    <definedName name="TLINE1.58">'Отчет'!$79:$79</definedName>
    <definedName name="TLINE1.59">'Отчет'!$80:$80</definedName>
    <definedName name="TLINE1.6">'Отчет'!$21:$21</definedName>
    <definedName name="TLINE1.60">'Отчет'!$81:$81</definedName>
    <definedName name="TLINE1.61">'Отчет'!$82:$82</definedName>
    <definedName name="TLINE1.62">'Отчет'!$83:$83</definedName>
    <definedName name="TLINE1.63">'Отчет'!$84:$84</definedName>
    <definedName name="TLINE1.64">'Отчет'!$85:$85</definedName>
    <definedName name="TLINE1.65">'Отчет'!$86:$86</definedName>
    <definedName name="TLINE1.66">'Отчет'!$87:$87</definedName>
    <definedName name="TLINE1.67">'Отчет'!$88:$88</definedName>
    <definedName name="TLINE1.68">'Отчет'!$89:$89</definedName>
    <definedName name="TLINE1.69">'Отчет'!$90:$90</definedName>
    <definedName name="TLINE1.7">'Отчет'!$22:$22</definedName>
    <definedName name="TLINE1.70">'Отчет'!$94:$94</definedName>
    <definedName name="TLINE1.71">'Отчет'!$95:$95</definedName>
    <definedName name="TLINE1.72">'Отчет'!$96:$96</definedName>
    <definedName name="TLINE1.73">'Отчет'!$97:$97</definedName>
    <definedName name="TLINE1.74">'Отчет'!$98:$98</definedName>
    <definedName name="TLINE1.75">'Отчет'!$99:$99</definedName>
    <definedName name="TLINE1.76">'Отчет'!$100:$100</definedName>
    <definedName name="TLINE1.77">'Отчет'!$101:$101</definedName>
    <definedName name="TLINE1.78">'Отчет'!$102:$102</definedName>
    <definedName name="TLINE1.79">'Отчет'!$103:$103</definedName>
    <definedName name="TLINE1.8">'Отчет'!$23:$23</definedName>
    <definedName name="TLINE1.80">'Отчет'!$104:$104</definedName>
    <definedName name="TLINE1.81">'Отчет'!$105:$105</definedName>
    <definedName name="TLINE1.82">'Отчет'!$106:$106</definedName>
    <definedName name="TLINE1.83">'Отчет'!$107:$107</definedName>
    <definedName name="TLINE1.84">'Отчет'!$108:$108</definedName>
    <definedName name="TLINE1.85">'Отчет'!$109:$109</definedName>
    <definedName name="TLINE1.86">'Отчет'!$110:$110</definedName>
    <definedName name="TLINE1.87">'Отчет'!$111:$111</definedName>
    <definedName name="TLINE1.88">'Отчет'!$112:$112</definedName>
    <definedName name="TLINE1.89">'Отчет'!$113:$113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'Отчет'!$123:$123</definedName>
    <definedName name="TLINE1.97">'Отчет'!$124:$124</definedName>
    <definedName name="TLINE1.98">'Отчет'!$125:$125</definedName>
    <definedName name="TLINE1.99">'Отчет'!$126:$126</definedName>
    <definedName name="txt_fileName">'Выгрузка'!$E$4</definedName>
    <definedName name="ДатаОтчXml">'Выгрузка в ФНС'!$D$33</definedName>
    <definedName name="ИННЮЛ">'Выгрузка в ФНС'!$D$8</definedName>
    <definedName name="Конец">'Отчет'!$CQ$127</definedName>
    <definedName name="КПП">'Выгрузка в ФНС'!$D$9</definedName>
    <definedName name="МФБухгалтер">'Выгрузка'!$D$10</definedName>
    <definedName name="МФГлавБух">'Выгрузка'!$D$9</definedName>
    <definedName name="МФДатаПо">'Выгрузка'!$D$6</definedName>
    <definedName name="МФДолжность">'Выгрузка'!$D$14</definedName>
    <definedName name="МФДолжностьУполЛиц">'Выгрузка'!$D$12</definedName>
    <definedName name="МФИсполнитель">'Выгрузка'!$D$13</definedName>
    <definedName name="МФИСТ">'Выгрузка'!$D$7</definedName>
    <definedName name="МФПРД">'Выгрузка'!$D$5</definedName>
    <definedName name="МФРуководитель">'Выгрузка'!$D$8</definedName>
    <definedName name="МФРуководительУполЛиц">'Выгрузка'!$D$11</definedName>
    <definedName name="МФРуководительФЭС">'Выгрузка'!#REF!</definedName>
    <definedName name="МФТелефон">'Выгрузка'!$D$15</definedName>
    <definedName name="_xlnm.Print_Area" localSheetId="0">'Отчет'!$A$1:$DE$142</definedName>
    <definedName name="ОтчетГодXml">'Выгрузка в ФНС'!$D$16</definedName>
  </definedNames>
  <calcPr fullCalcOnLoad="1"/>
</workbook>
</file>

<file path=xl/sharedStrings.xml><?xml version="1.0" encoding="utf-8"?>
<sst xmlns="http://schemas.openxmlformats.org/spreadsheetml/2006/main" count="2190" uniqueCount="548">
  <si>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</si>
  <si>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</si>
  <si>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</si>
  <si>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</si>
  <si>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</si>
  <si>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</si>
  <si>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</si>
  <si>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</si>
  <si>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</si>
  <si>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</si>
  <si>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</si>
  <si>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</si>
  <si>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</si>
  <si>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</si>
  <si>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</si>
  <si>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</si>
  <si>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</si>
  <si>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</si>
  <si>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</si>
  <si>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</si>
  <si>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</si>
  <si>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</si>
  <si>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</si>
  <si>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</si>
  <si>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</si>
  <si>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</si>
  <si>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</si>
  <si>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</si>
  <si>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</si>
  <si>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</si>
  <si>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</si>
  <si>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</si>
  <si>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</si>
  <si>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О ФИНАНСОВЫХ РЕЗУЛЬТАТАХ ДЕЯТЕЛЬНОСТИ УЧРЕЖДЕНИЯ</t>
  </si>
  <si>
    <t>годовая</t>
  </si>
  <si>
    <t>Код
анали-
тики</t>
  </si>
  <si>
    <t>Деятельность
с целевыми
средствами</t>
  </si>
  <si>
    <t>Деятельность
по оказанию
услуг (работ)</t>
  </si>
  <si>
    <t>Средства
во временном
распоряжении</t>
  </si>
  <si>
    <t>Итого</t>
  </si>
  <si>
    <t xml:space="preserve">Папка выгрузки: 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</si>
  <si>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</si>
  <si>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</si>
  <si>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</si>
  <si>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</si>
  <si>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</si>
  <si>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</si>
  <si>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</si>
  <si>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</si>
  <si>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</si>
  <si>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</si>
  <si>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</si>
  <si>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</si>
  <si>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</si>
  <si>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</si>
  <si>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</si>
  <si>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</si>
  <si>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</si>
  <si>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</si>
  <si>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</si>
  <si>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</si>
  <si>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</si>
  <si>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</si>
  <si>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</si>
  <si>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</si>
  <si>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</si>
  <si>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</si>
  <si>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</si>
  <si>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</si>
  <si>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</si>
  <si>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</si>
  <si>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</si>
  <si>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</si>
  <si>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</si>
  <si>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</si>
  <si>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</si>
  <si>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</si>
  <si>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</si>
  <si>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</si>
  <si>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</si>
  <si>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</si>
  <si>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>&lt;set page="Отчет" tblEmptyCell="0.00"/&gt;</t>
  </si>
  <si>
    <t xml:space="preserve">Гл.бух.: </t>
  </si>
  <si>
    <t>Гл.бух.=&lt;c name="МФГлавБух"/&gt;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</si>
  <si>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</si>
  <si>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</si>
  <si>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</si>
  <si>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</si>
  <si>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</si>
  <si>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</si>
  <si>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</si>
  <si>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</si>
  <si>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</si>
  <si>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</si>
  <si>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</si>
  <si>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</si>
  <si>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</si>
  <si>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</si>
  <si>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</si>
  <si>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</si>
  <si>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</si>
  <si>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</si>
  <si>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</si>
  <si>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</si>
  <si>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</si>
  <si>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</si>
  <si>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</si>
  <si>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</si>
  <si>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</si>
  <si>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</si>
  <si>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</si>
  <si>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</si>
  <si>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</si>
  <si>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</si>
  <si>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</si>
  <si>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</si>
  <si>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</si>
  <si>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</si>
  <si>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</si>
  <si>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</si>
  <si>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</si>
  <si>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</si>
  <si>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</si>
  <si>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</si>
  <si>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</si>
  <si>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</si>
  <si>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</si>
  <si>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</si>
  <si>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</si>
  <si>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Тип</t>
  </si>
  <si>
    <t xml:space="preserve">Код </t>
  </si>
  <si>
    <t>Н</t>
  </si>
  <si>
    <t>Файл</t>
  </si>
  <si>
    <t>А</t>
  </si>
  <si>
    <t>С</t>
  </si>
  <si>
    <t>Документ</t>
  </si>
  <si>
    <t>Период</t>
  </si>
  <si>
    <t>ОКЕИ</t>
  </si>
  <si>
    <t>СвНП</t>
  </si>
  <si>
    <t>АН</t>
  </si>
  <si>
    <t>ОКПО</t>
  </si>
  <si>
    <t>ОКАТО</t>
  </si>
  <si>
    <t>ОКПО_Учр</t>
  </si>
  <si>
    <t>ГлаваБК</t>
  </si>
  <si>
    <t>НПЮЛ</t>
  </si>
  <si>
    <t>НаимОрг</t>
  </si>
  <si>
    <t>НаимОП</t>
  </si>
  <si>
    <t>Учредит</t>
  </si>
  <si>
    <t>УчредПолн</t>
  </si>
  <si>
    <t>Р</t>
  </si>
  <si>
    <t>Подписант</t>
  </si>
  <si>
    <t>ПрПодп</t>
  </si>
  <si>
    <t>Тлф</t>
  </si>
  <si>
    <t>E-mail</t>
  </si>
  <si>
    <t>ФИО</t>
  </si>
  <si>
    <t>Фамилия</t>
  </si>
  <si>
    <t>Имя</t>
  </si>
  <si>
    <t>Отчество</t>
  </si>
  <si>
    <t>ОтчетФинРез</t>
  </si>
  <si>
    <t>Доход</t>
  </si>
  <si>
    <t>ДохВс</t>
  </si>
  <si>
    <t>КодАналит</t>
  </si>
  <si>
    <t>ЦелевСред</t>
  </si>
  <si>
    <t>ОказУслуг</t>
  </si>
  <si>
    <t>СрВремРасп</t>
  </si>
  <si>
    <t>ДохСобств</t>
  </si>
  <si>
    <t>ДохПлатУсл</t>
  </si>
  <si>
    <t>ДохШтраф</t>
  </si>
  <si>
    <t>СН</t>
  </si>
  <si>
    <t>БВПостБюдж</t>
  </si>
  <si>
    <t>БВПостБюджВс</t>
  </si>
  <si>
    <t>ПостИно</t>
  </si>
  <si>
    <t>ПостМФО</t>
  </si>
  <si>
    <t>ДохАктив</t>
  </si>
  <si>
    <t>ДохАктивВс</t>
  </si>
  <si>
    <t>ПереоцАкт</t>
  </si>
  <si>
    <t>РеализАкт</t>
  </si>
  <si>
    <t>ДохРеализНеФА</t>
  </si>
  <si>
    <t>ДохРеализФА</t>
  </si>
  <si>
    <t>ЧрДохОпАкт</t>
  </si>
  <si>
    <t>ДохПроч</t>
  </si>
  <si>
    <t>ДохПрочВс</t>
  </si>
  <si>
    <t>СубГосЗадан</t>
  </si>
  <si>
    <t>СубИнЦел</t>
  </si>
  <si>
    <t>БюджИнвест</t>
  </si>
  <si>
    <t>ДохИные</t>
  </si>
  <si>
    <t>ДохБудущПер</t>
  </si>
  <si>
    <t>Расход</t>
  </si>
  <si>
    <t>РасхВс</t>
  </si>
  <si>
    <t>ОплатТруд</t>
  </si>
  <si>
    <t>ОплатТрудВс</t>
  </si>
  <si>
    <t>ЗарабПлат</t>
  </si>
  <si>
    <t>ПрочВыпл</t>
  </si>
  <si>
    <t>НачислВыплОТ</t>
  </si>
  <si>
    <t>ПриобРаб</t>
  </si>
  <si>
    <t>ПриобРабВс</t>
  </si>
  <si>
    <t>УслугСвяз</t>
  </si>
  <si>
    <t>ТранспУслуг</t>
  </si>
  <si>
    <t>КоммунУслуг</t>
  </si>
  <si>
    <t>АрендПлатИм</t>
  </si>
  <si>
    <t>РабСодержИм</t>
  </si>
  <si>
    <t>ПрочРаб</t>
  </si>
  <si>
    <t>ОбслДолг</t>
  </si>
  <si>
    <t>ОбслДолгВс</t>
  </si>
  <si>
    <t>ОбслДолгРез</t>
  </si>
  <si>
    <t>ОбслДолгНеРез</t>
  </si>
  <si>
    <t>ПеречОрг</t>
  </si>
  <si>
    <t>ПеречОргВс</t>
  </si>
  <si>
    <t>ПеречГосОрг</t>
  </si>
  <si>
    <t>ПеречКрГосОрг</t>
  </si>
  <si>
    <t>ПеречБюдж</t>
  </si>
  <si>
    <t>ПеречБюджВс</t>
  </si>
  <si>
    <t>ПеречИно</t>
  </si>
  <si>
    <t>ПеречМО</t>
  </si>
  <si>
    <t>СоцОбесп</t>
  </si>
  <si>
    <t>СоцОбеспВс</t>
  </si>
  <si>
    <t>ПомНасел</t>
  </si>
  <si>
    <t>ПособГосУпр</t>
  </si>
  <si>
    <t>РасхПроч</t>
  </si>
  <si>
    <t>РасхОпАкт</t>
  </si>
  <si>
    <t>РасхОпАктВс</t>
  </si>
  <si>
    <t>АмортОСиНМА</t>
  </si>
  <si>
    <t>РасхМатЗ</t>
  </si>
  <si>
    <t>ЧрРасхОпАкт</t>
  </si>
  <si>
    <t>РасхБудущПер</t>
  </si>
  <si>
    <t>ЧистОперРез</t>
  </si>
  <si>
    <t>ЧистОперРезВс</t>
  </si>
  <si>
    <t>ОперРезДоНал</t>
  </si>
  <si>
    <t>НалогПриб</t>
  </si>
  <si>
    <t>ОперНеФА</t>
  </si>
  <si>
    <t>ОперНеФАВс</t>
  </si>
  <si>
    <t>ЧистПостОС</t>
  </si>
  <si>
    <t>ЧистПоступ</t>
  </si>
  <si>
    <t>УвелСтоим</t>
  </si>
  <si>
    <t>УменСтоим</t>
  </si>
  <si>
    <t>ЧистПостНМА</t>
  </si>
  <si>
    <t>ЧистПостНПрА</t>
  </si>
  <si>
    <t>ЧистПостМатЗ</t>
  </si>
  <si>
    <t>ЧистИзмЗатр</t>
  </si>
  <si>
    <t>ЧистИзмЗатрВс</t>
  </si>
  <si>
    <t>УвелЗатр</t>
  </si>
  <si>
    <t>УменЗатр</t>
  </si>
  <si>
    <t>ОперФинАктОб</t>
  </si>
  <si>
    <t>ОперФинАктОбВс</t>
  </si>
  <si>
    <t>ОперФинАкт</t>
  </si>
  <si>
    <t>ОперФинАктВс</t>
  </si>
  <si>
    <t>ЧистПостСрУчр</t>
  </si>
  <si>
    <t>ЧистПостСрУчрВс</t>
  </si>
  <si>
    <t>ПостСред</t>
  </si>
  <si>
    <t>ВыбытСред</t>
  </si>
  <si>
    <t>ЧистПостЦБ</t>
  </si>
  <si>
    <t>ЧистПостАкц</t>
  </si>
  <si>
    <t>ЧистПредЗайм</t>
  </si>
  <si>
    <t>ЧистПредЗаймВс</t>
  </si>
  <si>
    <t>УвелЗадолжЗайм</t>
  </si>
  <si>
    <t>УменЗадолжЗайм</t>
  </si>
  <si>
    <t>ЧистПостИнФА</t>
  </si>
  <si>
    <t>ЧистУвДебЗад</t>
  </si>
  <si>
    <t>ЧистУвелЗадВс</t>
  </si>
  <si>
    <t>УвелЗадолж</t>
  </si>
  <si>
    <t>УменЗадолж</t>
  </si>
  <si>
    <t>ОперОбяз</t>
  </si>
  <si>
    <t>ОперОбязВс</t>
  </si>
  <si>
    <t>ЧистУвЗадРез</t>
  </si>
  <si>
    <t>ЧистУвЗадНеРез</t>
  </si>
  <si>
    <t>ЧистУвПрочЗад</t>
  </si>
  <si>
    <t>К</t>
  </si>
  <si>
    <t>Конец</t>
  </si>
  <si>
    <t>Дата, на которую сформирован документ</t>
  </si>
  <si>
    <t>NO_BOUCHR7</t>
  </si>
  <si>
    <t>Признак лица, подписавшего документ</t>
  </si>
  <si>
    <t>1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</si>
  <si>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</si>
  <si>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</si>
  <si>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</si>
  <si>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</si>
  <si>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</si>
  <si>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</si>
  <si>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</si>
  <si>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</si>
  <si>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>5.02</t>
  </si>
  <si>
    <t>ФИОГлБух</t>
  </si>
  <si>
    <t>СвПред</t>
  </si>
  <si>
    <t xml:space="preserve">по ОКТМО </t>
  </si>
  <si>
    <t xml:space="preserve">ИНН </t>
  </si>
  <si>
    <t>(стр.301 - стр.302 + стр.303) - (стр.310 + стр.380)</t>
  </si>
  <si>
    <t>01</t>
  </si>
  <si>
    <t>Января</t>
  </si>
  <si>
    <t>15</t>
  </si>
  <si>
    <t>МБДОУ - детский сад № 518</t>
  </si>
  <si>
    <t>57655821</t>
  </si>
  <si>
    <t>6673082583</t>
  </si>
  <si>
    <t>Т. И. Фомичева</t>
  </si>
  <si>
    <t>И. Г. Язовских</t>
  </si>
  <si>
    <t>Доходы (стр.030 + стр.040 + стр.050 + стр.060 + стр.090 + стр.100 + стр.110)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</si>
  <si>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</si>
  <si>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</si>
  <si>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</si>
  <si>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</si>
  <si>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</si>
  <si>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</si>
  <si>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</si>
  <si>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</si>
  <si>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</si>
  <si>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</si>
  <si>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</si>
  <si>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</si>
  <si>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</si>
  <si>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</si>
  <si>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</si>
  <si>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061</t>
  </si>
  <si>
    <t>152</t>
  </si>
  <si>
    <t xml:space="preserve">    поступления от международных финансовых организаций</t>
  </si>
  <si>
    <t>062</t>
  </si>
  <si>
    <t>153</t>
  </si>
  <si>
    <t xml:space="preserve">  Доходы от операций с активами</t>
  </si>
  <si>
    <t>090</t>
  </si>
  <si>
    <t>170</t>
  </si>
  <si>
    <t xml:space="preserve">    в том числе: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</si>
  <si>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</si>
  <si>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</si>
  <si>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</si>
  <si>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</si>
  <si>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</si>
  <si>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</si>
  <si>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</si>
  <si>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</si>
  <si>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</si>
  <si>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</si>
  <si>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</si>
  <si>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</si>
  <si>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</si>
  <si>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</si>
  <si>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по субсидии на выполнение государственного (муниципального) задания</t>
  </si>
  <si>
    <t>101</t>
  </si>
  <si>
    <t xml:space="preserve">    по субсидиям на иные цели</t>
  </si>
  <si>
    <t>102</t>
  </si>
  <si>
    <t xml:space="preserve">    по бюджетным инвестициям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</si>
  <si>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</si>
  <si>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</si>
  <si>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</si>
  <si>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</si>
  <si>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</si>
  <si>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</si>
  <si>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</si>
  <si>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</si>
  <si>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</si>
  <si>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</si>
  <si>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</si>
  <si>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</si>
  <si>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</si>
  <si>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</si>
  <si>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</si>
  <si>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</si>
  <si>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</si>
  <si>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</si>
  <si>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</si>
  <si>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</si>
  <si>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</si>
  <si>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</si>
  <si>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</si>
  <si>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</si>
  <si>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</si>
  <si>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</si>
  <si>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</si>
  <si>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</si>
  <si>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</si>
  <si>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</si>
  <si>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</si>
  <si>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</si>
  <si>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</si>
  <si>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</si>
  <si>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</si>
  <si>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</si>
  <si>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</si>
  <si>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</si>
  <si>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</si>
  <si>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</si>
  <si>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</si>
  <si>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</si>
  <si>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</si>
  <si>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</si>
  <si>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</si>
  <si>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</si>
  <si>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</si>
  <si>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</si>
  <si>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</si>
  <si>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</si>
  <si>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</si>
  <si>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</si>
  <si>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</si>
  <si>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</si>
  <si>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</si>
  <si>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</si>
  <si>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</si>
  <si>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</si>
  <si>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</si>
  <si>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</si>
  <si>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</si>
  <si>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</si>
  <si>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</si>
  <si>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</si>
  <si>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</si>
  <si>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</si>
  <si>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</si>
  <si>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</si>
  <si>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</si>
  <si>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</si>
  <si>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</si>
  <si>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</si>
  <si>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</si>
  <si>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</si>
  <si>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</si>
  <si>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</si>
  <si>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</si>
  <si>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</si>
  <si>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</si>
  <si>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</si>
  <si>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 xml:space="preserve">  Расходы будущих периодов</t>
  </si>
  <si>
    <t>Чистый операционный результат (стр.301 - стр.302 + стр.303);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</si>
  <si>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</si>
  <si>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</si>
  <si>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</si>
  <si>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</si>
  <si>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</si>
  <si>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Резервы предстоящих расходов</t>
  </si>
  <si>
    <t>303</t>
  </si>
  <si>
    <t>Операции с нефинансовыми активами (стр.320 + стр.330 + стр.350 + стр.360 + стр.370)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</si>
  <si>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</si>
  <si>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</si>
  <si>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</si>
  <si>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</si>
  <si>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</si>
  <si>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</si>
  <si>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</si>
  <si>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</si>
  <si>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</si>
  <si>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</si>
  <si>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</si>
  <si>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</si>
  <si>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</si>
  <si>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</si>
  <si>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</si>
  <si>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</si>
  <si>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</si>
  <si>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</si>
  <si>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</si>
  <si>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</si>
  <si>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</si>
  <si>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</si>
  <si>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</si>
  <si>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</si>
  <si>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</si>
  <si>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</si>
  <si>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</si>
  <si>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</si>
  <si>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</si>
  <si>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</si>
  <si>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</si>
  <si>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</si>
  <si>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</si>
  <si>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</si>
  <si>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</si>
  <si>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</si>
  <si>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</si>
  <si>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</si>
  <si>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</si>
  <si>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</si>
  <si>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</si>
  <si>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</si>
  <si>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</si>
  <si>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</si>
  <si>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</si>
  <si>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</si>
  <si>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</si>
  <si>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</si>
  <si>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</si>
  <si>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</si>
  <si>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</si>
  <si>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</si>
  <si>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</si>
  <si>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</si>
  <si>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</si>
  <si>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</si>
  <si>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</si>
  <si>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</si>
  <si>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</si>
  <si>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</si>
  <si>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</si>
  <si>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</si>
  <si>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</si>
  <si>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</si>
  <si>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</si>
  <si>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</si>
  <si>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</si>
  <si>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</si>
  <si>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</si>
  <si>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</si>
  <si>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</si>
  <si>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</si>
  <si>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</si>
  <si>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</si>
  <si>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</si>
  <si>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</si>
  <si>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</si>
  <si>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</si>
  <si>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</si>
  <si>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</si>
  <si>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</si>
  <si>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</si>
  <si>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</si>
  <si>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</si>
  <si>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</si>
  <si>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</si>
  <si>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</si>
  <si>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</si>
  <si>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</si>
  <si>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</si>
  <si>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</si>
  <si>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</si>
  <si>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</si>
  <si>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</si>
  <si>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</si>
  <si>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</si>
  <si>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</si>
  <si>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</si>
  <si>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</si>
  <si>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</si>
  <si>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</si>
  <si>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</si>
  <si>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</si>
  <si>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</si>
  <si>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</si>
  <si>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</si>
  <si>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</si>
  <si>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</si>
  <si>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</si>
  <si>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</si>
  <si>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2014</t>
  </si>
  <si>
    <t>01.01.2015</t>
  </si>
  <si>
    <t>667301001</t>
  </si>
  <si>
    <t>Филиал-Централизованная бухгалтерия образовательных учреждений Орджоникидзевского района, ОГРН 1146658009728, ИНН 6658456869, КПП 665801001, 620017, г. Екатеринбург, ул. Корепина, 1</t>
  </si>
  <si>
    <t>И.А. Грин</t>
  </si>
  <si>
    <t>начальник филиала</t>
  </si>
  <si>
    <t>Е.Г. Климова</t>
  </si>
  <si>
    <t>зам.нач. филиала</t>
  </si>
  <si>
    <t>333-52-81</t>
  </si>
  <si>
    <t>29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</si>
</sst>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\ \-\ #,##0.00;"/>
    <numFmt numFmtId="166" formatCode="#"/>
  </numFmts>
  <fonts count="46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33" borderId="12" xfId="0" applyFill="1" applyBorder="1" applyAlignment="1">
      <alignment horizontal="right"/>
    </xf>
    <xf numFmtId="0" fontId="0" fillId="0" borderId="0" xfId="0" applyNumberFormat="1" applyAlignment="1">
      <alignment/>
    </xf>
    <xf numFmtId="14" fontId="0" fillId="33" borderId="12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166" fontId="0" fillId="33" borderId="12" xfId="0" applyNumberFormat="1" applyFill="1" applyBorder="1" applyAlignment="1">
      <alignment horizontal="right"/>
    </xf>
    <xf numFmtId="49" fontId="5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49" fontId="0" fillId="0" borderId="19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49" fontId="0" fillId="34" borderId="18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4" borderId="18" xfId="0" applyFill="1" applyBorder="1" applyAlignment="1">
      <alignment/>
    </xf>
    <xf numFmtId="49" fontId="0" fillId="34" borderId="18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35" borderId="20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49" fontId="0" fillId="0" borderId="18" xfId="0" applyNumberFormat="1" applyBorder="1" applyAlignment="1">
      <alignment horizontal="left"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1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justify"/>
    </xf>
    <xf numFmtId="49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30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5" fillId="36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4"/>
  <sheetViews>
    <sheetView showGridLines="0" tabSelected="1" zoomScale="120" zoomScaleNormal="120" zoomScalePageLayoutView="0" workbookViewId="0" topLeftCell="A128">
      <selection activeCell="B142" sqref="B142:C142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93" ht="11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O1" s="7" t="s">
        <v>0</v>
      </c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</row>
    <row r="2" spans="2:109" ht="12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V2" s="7"/>
      <c r="Y2" s="7"/>
      <c r="Z2" s="7" t="s">
        <v>33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5"/>
      <c r="CP2" s="5"/>
      <c r="CQ2" s="5"/>
      <c r="CR2" s="5"/>
      <c r="CS2" s="5"/>
      <c r="CU2" s="92" t="s">
        <v>14</v>
      </c>
      <c r="CV2" s="92"/>
      <c r="CW2" s="92"/>
      <c r="CX2" s="92"/>
      <c r="CY2" s="92"/>
      <c r="CZ2" s="92"/>
      <c r="DA2" s="92"/>
      <c r="DB2" s="92"/>
      <c r="DC2" s="92"/>
      <c r="DD2" s="92"/>
      <c r="DE2" s="92"/>
    </row>
    <row r="3" spans="93:109" ht="11.25">
      <c r="CO3" s="5"/>
      <c r="CP3" s="5"/>
      <c r="CQ3" s="5"/>
      <c r="CR3" s="5"/>
      <c r="CS3" s="5"/>
      <c r="CT3" s="4" t="s">
        <v>15</v>
      </c>
      <c r="CU3" s="93" t="s">
        <v>32</v>
      </c>
      <c r="CV3" s="94"/>
      <c r="CW3" s="94"/>
      <c r="CX3" s="94"/>
      <c r="CY3" s="94"/>
      <c r="CZ3" s="94"/>
      <c r="DA3" s="94"/>
      <c r="DB3" s="94"/>
      <c r="DC3" s="94"/>
      <c r="DD3" s="94"/>
      <c r="DE3" s="95"/>
    </row>
    <row r="4" spans="34:109" ht="11.25" customHeight="1">
      <c r="AH4" s="4" t="s">
        <v>16</v>
      </c>
      <c r="AI4" s="96" t="s">
        <v>286</v>
      </c>
      <c r="AJ4" s="96"/>
      <c r="AK4" s="96"/>
      <c r="AL4" s="73" t="s">
        <v>287</v>
      </c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Z4" s="97" t="s">
        <v>17</v>
      </c>
      <c r="BA4" s="97"/>
      <c r="BB4" s="73" t="s">
        <v>288</v>
      </c>
      <c r="BC4" s="73"/>
      <c r="BD4" s="73"/>
      <c r="BE4" s="2" t="s">
        <v>13</v>
      </c>
      <c r="CO4" s="5"/>
      <c r="CP4" s="5"/>
      <c r="CQ4" s="5"/>
      <c r="CR4" s="5"/>
      <c r="CS4" s="5"/>
      <c r="CT4" s="4" t="s">
        <v>18</v>
      </c>
      <c r="CU4" s="98">
        <v>42005</v>
      </c>
      <c r="CV4" s="99"/>
      <c r="CW4" s="99"/>
      <c r="CX4" s="99"/>
      <c r="CY4" s="99"/>
      <c r="CZ4" s="99"/>
      <c r="DA4" s="99"/>
      <c r="DB4" s="99"/>
      <c r="DC4" s="99"/>
      <c r="DD4" s="99"/>
      <c r="DE4" s="100"/>
    </row>
    <row r="5" spans="84:109" ht="12.75" customHeight="1"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4" t="s">
        <v>19</v>
      </c>
      <c r="CU5" s="89" t="s">
        <v>290</v>
      </c>
      <c r="CV5" s="90"/>
      <c r="CW5" s="90"/>
      <c r="CX5" s="90"/>
      <c r="CY5" s="90"/>
      <c r="CZ5" s="90"/>
      <c r="DA5" s="90"/>
      <c r="DB5" s="90"/>
      <c r="DC5" s="90"/>
      <c r="DD5" s="90"/>
      <c r="DE5" s="91"/>
    </row>
    <row r="6" spans="1:109" ht="12.75" customHeight="1">
      <c r="A6" s="5" t="s">
        <v>20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04" t="s">
        <v>289</v>
      </c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O6" s="5"/>
      <c r="CP6" s="5"/>
      <c r="CQ6" s="5"/>
      <c r="CR6" s="5"/>
      <c r="CS6" s="5"/>
      <c r="CT6" s="4" t="s">
        <v>284</v>
      </c>
      <c r="CU6" s="89" t="s">
        <v>291</v>
      </c>
      <c r="CV6" s="90"/>
      <c r="CW6" s="90"/>
      <c r="CX6" s="90"/>
      <c r="CY6" s="90"/>
      <c r="CZ6" s="90"/>
      <c r="DA6" s="90"/>
      <c r="DB6" s="90"/>
      <c r="DC6" s="90"/>
      <c r="DD6" s="90"/>
      <c r="DE6" s="91"/>
    </row>
    <row r="7" spans="1:109" ht="12.75" customHeight="1">
      <c r="A7" s="5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O7" s="5"/>
      <c r="CP7" s="5"/>
      <c r="CQ7" s="5"/>
      <c r="CR7" s="5"/>
      <c r="CS7" s="5"/>
      <c r="CT7" s="4" t="s">
        <v>283</v>
      </c>
      <c r="CU7" s="101"/>
      <c r="CV7" s="102"/>
      <c r="CW7" s="102"/>
      <c r="CX7" s="102"/>
      <c r="CY7" s="102"/>
      <c r="CZ7" s="102"/>
      <c r="DA7" s="102"/>
      <c r="DB7" s="102"/>
      <c r="DC7" s="102"/>
      <c r="DD7" s="102"/>
      <c r="DE7" s="103"/>
    </row>
    <row r="8" spans="1:109" ht="11.25">
      <c r="A8" s="5" t="s">
        <v>22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T8" s="4" t="s">
        <v>19</v>
      </c>
      <c r="CU8" s="101"/>
      <c r="CV8" s="102"/>
      <c r="CW8" s="102"/>
      <c r="CX8" s="102"/>
      <c r="CY8" s="102"/>
      <c r="CZ8" s="102"/>
      <c r="DA8" s="102"/>
      <c r="DB8" s="102"/>
      <c r="DC8" s="102"/>
      <c r="DD8" s="102"/>
      <c r="DE8" s="103"/>
    </row>
    <row r="9" spans="1:109" ht="12.75" customHeight="1">
      <c r="A9" s="5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T9" s="4" t="s">
        <v>24</v>
      </c>
      <c r="CU9" s="101"/>
      <c r="CV9" s="102"/>
      <c r="CW9" s="102"/>
      <c r="CX9" s="102"/>
      <c r="CY9" s="102"/>
      <c r="CZ9" s="102"/>
      <c r="DA9" s="102"/>
      <c r="DB9" s="102"/>
      <c r="DC9" s="102"/>
      <c r="DD9" s="102"/>
      <c r="DE9" s="103"/>
    </row>
    <row r="10" spans="1:109" ht="12.75" customHeight="1">
      <c r="A10" s="5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O10" s="5"/>
      <c r="CP10" s="5"/>
      <c r="CQ10" s="5"/>
      <c r="CR10" s="5"/>
      <c r="CS10" s="5"/>
      <c r="CU10" s="101"/>
      <c r="CV10" s="102"/>
      <c r="CW10" s="102"/>
      <c r="CX10" s="102"/>
      <c r="CY10" s="102"/>
      <c r="CZ10" s="102"/>
      <c r="DA10" s="102"/>
      <c r="DB10" s="102"/>
      <c r="DC10" s="102"/>
      <c r="DD10" s="102"/>
      <c r="DE10" s="103"/>
    </row>
    <row r="11" spans="1:109" ht="12.75" customHeight="1" thickBot="1">
      <c r="A11" s="5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" t="s">
        <v>34</v>
      </c>
      <c r="CT11" s="4" t="s">
        <v>29</v>
      </c>
      <c r="CU11" s="106">
        <v>383</v>
      </c>
      <c r="CV11" s="107"/>
      <c r="CW11" s="107"/>
      <c r="CX11" s="107"/>
      <c r="CY11" s="107"/>
      <c r="CZ11" s="107"/>
      <c r="DA11" s="107"/>
      <c r="DB11" s="107"/>
      <c r="DC11" s="107"/>
      <c r="DD11" s="107"/>
      <c r="DE11" s="108"/>
    </row>
    <row r="12" spans="1:22" ht="11.25">
      <c r="A12" s="5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" t="s">
        <v>28</v>
      </c>
    </row>
    <row r="13" ht="11.25">
      <c r="DE13" s="9"/>
    </row>
    <row r="14" spans="1:109" s="6" customFormat="1" ht="35.25" customHeight="1">
      <c r="A14" s="79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1"/>
      <c r="AQ14" s="11"/>
      <c r="AR14" s="82" t="s">
        <v>30</v>
      </c>
      <c r="AS14" s="80"/>
      <c r="AT14" s="80"/>
      <c r="AU14" s="81"/>
      <c r="AV14" s="82" t="s">
        <v>35</v>
      </c>
      <c r="AW14" s="80"/>
      <c r="AX14" s="80"/>
      <c r="AY14" s="80"/>
      <c r="AZ14" s="81"/>
      <c r="BA14" s="82" t="s">
        <v>36</v>
      </c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4"/>
      <c r="BO14" s="82" t="s">
        <v>37</v>
      </c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4"/>
      <c r="CC14" s="82" t="s">
        <v>38</v>
      </c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4"/>
      <c r="CQ14" s="79" t="s">
        <v>39</v>
      </c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1"/>
    </row>
    <row r="15" spans="1:109" s="6" customFormat="1" ht="11.25">
      <c r="A15" s="79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1"/>
      <c r="AQ15" s="11"/>
      <c r="AR15" s="79">
        <v>2</v>
      </c>
      <c r="AS15" s="80"/>
      <c r="AT15" s="80"/>
      <c r="AU15" s="81"/>
      <c r="AV15" s="79">
        <v>3</v>
      </c>
      <c r="AW15" s="80"/>
      <c r="AX15" s="80"/>
      <c r="AY15" s="80"/>
      <c r="AZ15" s="81"/>
      <c r="BA15" s="79">
        <v>4</v>
      </c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1"/>
      <c r="BO15" s="79">
        <v>5</v>
      </c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1"/>
      <c r="CC15" s="79">
        <v>6</v>
      </c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1"/>
      <c r="CQ15" s="79">
        <v>7</v>
      </c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1"/>
    </row>
    <row r="16" spans="1:109" ht="22.5" customHeight="1">
      <c r="A16" s="75" t="s">
        <v>294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7"/>
      <c r="AQ16" s="12" t="s">
        <v>271</v>
      </c>
      <c r="AR16" s="78" t="s">
        <v>295</v>
      </c>
      <c r="AS16" s="78"/>
      <c r="AT16" s="78"/>
      <c r="AU16" s="78"/>
      <c r="AV16" s="78" t="s">
        <v>296</v>
      </c>
      <c r="AW16" s="78"/>
      <c r="AX16" s="78"/>
      <c r="AY16" s="78"/>
      <c r="AZ16" s="78"/>
      <c r="BA16" s="66">
        <f>SUM(BA17,BA18,BA19,BA20,BA23,BA29,BA34)</f>
        <v>105105.37</v>
      </c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8"/>
      <c r="BO16" s="66">
        <f>SUM(BO17,BO18,BO19,BO20,BO23,BO29,BO34)</f>
        <v>13934871.899999999</v>
      </c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8"/>
      <c r="CC16" s="66">
        <f>SUM(CC17,CC18,CC19,CC20,CC23,CC29,CC34)</f>
        <v>0</v>
      </c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8"/>
      <c r="CQ16" s="66">
        <f>SUM(CQ17,CQ18,CQ19,CQ20,CQ23,CQ29,CQ34)</f>
        <v>14039977.270000003</v>
      </c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8"/>
    </row>
    <row r="17" spans="1:109" ht="11.25" customHeight="1">
      <c r="A17" s="75" t="s">
        <v>297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7"/>
      <c r="AQ17" s="12" t="s">
        <v>271</v>
      </c>
      <c r="AR17" s="78" t="s">
        <v>298</v>
      </c>
      <c r="AS17" s="78"/>
      <c r="AT17" s="78"/>
      <c r="AU17" s="78"/>
      <c r="AV17" s="78" t="s">
        <v>299</v>
      </c>
      <c r="AW17" s="78"/>
      <c r="AX17" s="78"/>
      <c r="AY17" s="78"/>
      <c r="AZ17" s="78"/>
      <c r="BA17" s="66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8"/>
      <c r="BO17" s="66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8"/>
      <c r="CC17" s="66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8"/>
      <c r="CQ17" s="66">
        <f>SUM(BA17:CC17)</f>
        <v>0</v>
      </c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8"/>
    </row>
    <row r="18" spans="1:109" ht="11.25" customHeight="1">
      <c r="A18" s="75" t="s">
        <v>300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7"/>
      <c r="AQ18" s="12" t="s">
        <v>271</v>
      </c>
      <c r="AR18" s="78" t="s">
        <v>301</v>
      </c>
      <c r="AS18" s="78"/>
      <c r="AT18" s="78"/>
      <c r="AU18" s="78"/>
      <c r="AV18" s="78" t="s">
        <v>302</v>
      </c>
      <c r="AW18" s="78"/>
      <c r="AX18" s="78"/>
      <c r="AY18" s="78"/>
      <c r="AZ18" s="78"/>
      <c r="BA18" s="66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8"/>
      <c r="BO18" s="66">
        <v>94555.41</v>
      </c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8"/>
      <c r="CC18" s="66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8"/>
      <c r="CQ18" s="66">
        <f>SUM(BA18:CC18)</f>
        <v>94555.41</v>
      </c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8"/>
    </row>
    <row r="19" spans="1:109" ht="11.25" customHeight="1">
      <c r="A19" s="75" t="s">
        <v>303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7"/>
      <c r="AQ19" s="12" t="s">
        <v>271</v>
      </c>
      <c r="AR19" s="78" t="s">
        <v>304</v>
      </c>
      <c r="AS19" s="78"/>
      <c r="AT19" s="78"/>
      <c r="AU19" s="78"/>
      <c r="AV19" s="78" t="s">
        <v>305</v>
      </c>
      <c r="AW19" s="78"/>
      <c r="AX19" s="78"/>
      <c r="AY19" s="78"/>
      <c r="AZ19" s="78"/>
      <c r="BA19" s="66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8"/>
      <c r="BO19" s="66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8"/>
      <c r="CC19" s="66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8"/>
      <c r="CQ19" s="66">
        <f>SUM(BA19:CC19)</f>
        <v>0</v>
      </c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8"/>
    </row>
    <row r="20" spans="1:109" ht="11.25" customHeight="1">
      <c r="A20" s="75" t="s">
        <v>306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7"/>
      <c r="AQ20" s="12" t="s">
        <v>271</v>
      </c>
      <c r="AR20" s="78" t="s">
        <v>307</v>
      </c>
      <c r="AS20" s="78"/>
      <c r="AT20" s="78"/>
      <c r="AU20" s="78"/>
      <c r="AV20" s="78" t="s">
        <v>308</v>
      </c>
      <c r="AW20" s="78"/>
      <c r="AX20" s="78"/>
      <c r="AY20" s="78"/>
      <c r="AZ20" s="78"/>
      <c r="BA20" s="66">
        <f>SUM(BA21:BA22)</f>
        <v>0</v>
      </c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8"/>
      <c r="BO20" s="66">
        <f>SUM(BO21:BO22)</f>
        <v>0</v>
      </c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8"/>
      <c r="CC20" s="66">
        <f>SUM(CC21:CC22)</f>
        <v>0</v>
      </c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8"/>
      <c r="CQ20" s="66">
        <f>SUM(CQ21:CQ22)</f>
        <v>0</v>
      </c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8"/>
    </row>
    <row r="21" spans="1:109" ht="33.75" customHeight="1">
      <c r="A21" s="75" t="s">
        <v>309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7"/>
      <c r="AQ21" s="12" t="s">
        <v>271</v>
      </c>
      <c r="AR21" s="78" t="s">
        <v>310</v>
      </c>
      <c r="AS21" s="78"/>
      <c r="AT21" s="78"/>
      <c r="AU21" s="78"/>
      <c r="AV21" s="78" t="s">
        <v>311</v>
      </c>
      <c r="AW21" s="78"/>
      <c r="AX21" s="78"/>
      <c r="AY21" s="78"/>
      <c r="AZ21" s="78"/>
      <c r="BA21" s="66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8"/>
      <c r="BO21" s="66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8"/>
      <c r="CC21" s="66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8"/>
      <c r="CQ21" s="66">
        <f>SUM(BA21:CC21)</f>
        <v>0</v>
      </c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8"/>
    </row>
    <row r="22" spans="1:109" ht="11.25" customHeight="1">
      <c r="A22" s="75" t="s">
        <v>312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7"/>
      <c r="AQ22" s="12" t="s">
        <v>271</v>
      </c>
      <c r="AR22" s="78" t="s">
        <v>313</v>
      </c>
      <c r="AS22" s="78"/>
      <c r="AT22" s="78"/>
      <c r="AU22" s="78"/>
      <c r="AV22" s="78" t="s">
        <v>314</v>
      </c>
      <c r="AW22" s="78"/>
      <c r="AX22" s="78"/>
      <c r="AY22" s="78"/>
      <c r="AZ22" s="78"/>
      <c r="BA22" s="66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8"/>
      <c r="BO22" s="66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8"/>
      <c r="CC22" s="66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8"/>
      <c r="CQ22" s="66">
        <f>SUM(BA22:CC22)</f>
        <v>0</v>
      </c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8"/>
    </row>
    <row r="23" spans="1:109" ht="11.25" customHeight="1">
      <c r="A23" s="75" t="s">
        <v>315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7"/>
      <c r="AQ23" s="12" t="s">
        <v>271</v>
      </c>
      <c r="AR23" s="78" t="s">
        <v>316</v>
      </c>
      <c r="AS23" s="78"/>
      <c r="AT23" s="78"/>
      <c r="AU23" s="78"/>
      <c r="AV23" s="78" t="s">
        <v>317</v>
      </c>
      <c r="AW23" s="78"/>
      <c r="AX23" s="78"/>
      <c r="AY23" s="78"/>
      <c r="AZ23" s="78"/>
      <c r="BA23" s="66">
        <f>SUM(BA24,BA25,BA28)</f>
        <v>0</v>
      </c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8"/>
      <c r="BO23" s="66">
        <f>SUM(BO24,BO25,BO28)</f>
        <v>-27911476.2</v>
      </c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8"/>
      <c r="CC23" s="66">
        <f>SUM(CC24,CC25,CC28)</f>
        <v>0</v>
      </c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8"/>
      <c r="CQ23" s="66">
        <f>SUM(CQ24,CQ25,CQ28)</f>
        <v>-27911476.2</v>
      </c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8"/>
    </row>
    <row r="24" spans="1:109" ht="22.5" customHeight="1">
      <c r="A24" s="75" t="s">
        <v>318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7"/>
      <c r="AQ24" s="12" t="s">
        <v>271</v>
      </c>
      <c r="AR24" s="78" t="s">
        <v>319</v>
      </c>
      <c r="AS24" s="78"/>
      <c r="AT24" s="78"/>
      <c r="AU24" s="78"/>
      <c r="AV24" s="78" t="s">
        <v>320</v>
      </c>
      <c r="AW24" s="78"/>
      <c r="AX24" s="78"/>
      <c r="AY24" s="78"/>
      <c r="AZ24" s="78"/>
      <c r="BA24" s="66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8"/>
      <c r="BO24" s="66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8"/>
      <c r="CC24" s="66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8"/>
      <c r="CQ24" s="66">
        <f>SUM(BA24:CC24)</f>
        <v>0</v>
      </c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8"/>
    </row>
    <row r="25" spans="1:109" ht="11.25" customHeight="1">
      <c r="A25" s="75" t="s">
        <v>321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7"/>
      <c r="AQ25" s="12" t="s">
        <v>271</v>
      </c>
      <c r="AR25" s="78" t="s">
        <v>322</v>
      </c>
      <c r="AS25" s="78"/>
      <c r="AT25" s="78"/>
      <c r="AU25" s="78"/>
      <c r="AV25" s="78" t="s">
        <v>323</v>
      </c>
      <c r="AW25" s="78"/>
      <c r="AX25" s="78"/>
      <c r="AY25" s="78"/>
      <c r="AZ25" s="78"/>
      <c r="BA25" s="66">
        <f>SUM(BA26:BA27)</f>
        <v>0</v>
      </c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8"/>
      <c r="BO25" s="66">
        <f>SUM(BO26:BO27)</f>
        <v>-27921799.71</v>
      </c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8"/>
      <c r="CC25" s="66">
        <f>SUM(CC26:CC27)</f>
        <v>0</v>
      </c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8"/>
      <c r="CQ25" s="66">
        <f>SUM(CQ26:CQ27)</f>
        <v>-27921799.71</v>
      </c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8"/>
    </row>
    <row r="26" spans="1:109" ht="22.5" customHeight="1">
      <c r="A26" s="75" t="s">
        <v>324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7"/>
      <c r="AQ26" s="12" t="s">
        <v>271</v>
      </c>
      <c r="AR26" s="78" t="s">
        <v>325</v>
      </c>
      <c r="AS26" s="78"/>
      <c r="AT26" s="78"/>
      <c r="AU26" s="78"/>
      <c r="AV26" s="78" t="s">
        <v>323</v>
      </c>
      <c r="AW26" s="78"/>
      <c r="AX26" s="78"/>
      <c r="AY26" s="78"/>
      <c r="AZ26" s="78"/>
      <c r="BA26" s="66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8"/>
      <c r="BO26" s="66">
        <v>-27921799.71</v>
      </c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8"/>
      <c r="CC26" s="66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8"/>
      <c r="CQ26" s="66">
        <f>SUM(BA26:CC26)</f>
        <v>-27921799.71</v>
      </c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8"/>
    </row>
    <row r="27" spans="1:109" ht="11.25" customHeight="1">
      <c r="A27" s="75" t="s">
        <v>326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7"/>
      <c r="AQ27" s="12" t="s">
        <v>271</v>
      </c>
      <c r="AR27" s="78" t="s">
        <v>327</v>
      </c>
      <c r="AS27" s="78"/>
      <c r="AT27" s="78"/>
      <c r="AU27" s="78"/>
      <c r="AV27" s="78" t="s">
        <v>323</v>
      </c>
      <c r="AW27" s="78"/>
      <c r="AX27" s="78"/>
      <c r="AY27" s="78"/>
      <c r="AZ27" s="78"/>
      <c r="BA27" s="66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8"/>
      <c r="BO27" s="66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8"/>
      <c r="CC27" s="66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8"/>
      <c r="CQ27" s="66">
        <f>SUM(BA27:CC27)</f>
        <v>0</v>
      </c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8"/>
    </row>
    <row r="28" spans="1:109" ht="11.25" customHeight="1">
      <c r="A28" s="75" t="s">
        <v>328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7"/>
      <c r="AQ28" s="12" t="s">
        <v>271</v>
      </c>
      <c r="AR28" s="78" t="s">
        <v>329</v>
      </c>
      <c r="AS28" s="78"/>
      <c r="AT28" s="78"/>
      <c r="AU28" s="78"/>
      <c r="AV28" s="78" t="s">
        <v>330</v>
      </c>
      <c r="AW28" s="78"/>
      <c r="AX28" s="78"/>
      <c r="AY28" s="78"/>
      <c r="AZ28" s="78"/>
      <c r="BA28" s="66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8"/>
      <c r="BO28" s="66">
        <v>10323.51</v>
      </c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8"/>
      <c r="CC28" s="66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8"/>
      <c r="CQ28" s="66">
        <f>SUM(BA28:CC28)</f>
        <v>10323.51</v>
      </c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8"/>
    </row>
    <row r="29" spans="1:109" ht="11.25" customHeight="1">
      <c r="A29" s="75" t="s">
        <v>331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7"/>
      <c r="AQ29" s="12" t="s">
        <v>271</v>
      </c>
      <c r="AR29" s="78" t="s">
        <v>296</v>
      </c>
      <c r="AS29" s="78"/>
      <c r="AT29" s="78"/>
      <c r="AU29" s="78"/>
      <c r="AV29" s="78" t="s">
        <v>332</v>
      </c>
      <c r="AW29" s="78"/>
      <c r="AX29" s="78"/>
      <c r="AY29" s="78"/>
      <c r="AZ29" s="78"/>
      <c r="BA29" s="66">
        <f>SUM(BA30:BA33)</f>
        <v>105105.37</v>
      </c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8"/>
      <c r="BO29" s="66">
        <f>SUM(BO30:BO33)</f>
        <v>41751792.69</v>
      </c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8"/>
      <c r="CC29" s="66">
        <f>SUM(CC30:CC33)</f>
        <v>0</v>
      </c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8"/>
      <c r="CQ29" s="66">
        <f>SUM(CQ30:CQ33)</f>
        <v>41856898.06</v>
      </c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8"/>
    </row>
    <row r="30" spans="1:109" ht="33.75" customHeight="1">
      <c r="A30" s="75" t="s">
        <v>333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7"/>
      <c r="AQ30" s="12" t="s">
        <v>271</v>
      </c>
      <c r="AR30" s="78" t="s">
        <v>334</v>
      </c>
      <c r="AS30" s="78"/>
      <c r="AT30" s="78"/>
      <c r="AU30" s="78"/>
      <c r="AV30" s="78" t="s">
        <v>332</v>
      </c>
      <c r="AW30" s="78"/>
      <c r="AX30" s="78"/>
      <c r="AY30" s="78"/>
      <c r="AZ30" s="78"/>
      <c r="BA30" s="66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8"/>
      <c r="BO30" s="66">
        <v>11717353.8</v>
      </c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8"/>
      <c r="CC30" s="66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8"/>
      <c r="CQ30" s="66">
        <f>SUM(BA30:CC30)</f>
        <v>11717353.8</v>
      </c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8"/>
    </row>
    <row r="31" spans="1:109" ht="11.25" customHeight="1">
      <c r="A31" s="75" t="s">
        <v>335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7"/>
      <c r="AQ31" s="12" t="s">
        <v>271</v>
      </c>
      <c r="AR31" s="78" t="s">
        <v>336</v>
      </c>
      <c r="AS31" s="78"/>
      <c r="AT31" s="78"/>
      <c r="AU31" s="78"/>
      <c r="AV31" s="78" t="s">
        <v>332</v>
      </c>
      <c r="AW31" s="78"/>
      <c r="AX31" s="78"/>
      <c r="AY31" s="78"/>
      <c r="AZ31" s="78"/>
      <c r="BA31" s="66">
        <v>105105.37</v>
      </c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8"/>
      <c r="BO31" s="66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8"/>
      <c r="CC31" s="66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8"/>
      <c r="CQ31" s="66">
        <f>SUM(BA31:CC31)</f>
        <v>105105.37</v>
      </c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8"/>
    </row>
    <row r="32" spans="1:109" ht="11.25" customHeight="1">
      <c r="A32" s="75" t="s">
        <v>337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7"/>
      <c r="AQ32" s="12" t="s">
        <v>271</v>
      </c>
      <c r="AR32" s="78" t="s">
        <v>338</v>
      </c>
      <c r="AS32" s="78"/>
      <c r="AT32" s="78"/>
      <c r="AU32" s="78"/>
      <c r="AV32" s="78" t="s">
        <v>332</v>
      </c>
      <c r="AW32" s="78"/>
      <c r="AX32" s="78"/>
      <c r="AY32" s="78"/>
      <c r="AZ32" s="78"/>
      <c r="BA32" s="66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8"/>
      <c r="BO32" s="66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8"/>
      <c r="CC32" s="66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8"/>
      <c r="CQ32" s="66">
        <f>SUM(BA32:CC32)</f>
        <v>0</v>
      </c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8"/>
    </row>
    <row r="33" spans="1:109" ht="11.25" customHeight="1">
      <c r="A33" s="75" t="s">
        <v>339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7"/>
      <c r="AQ33" s="12" t="s">
        <v>271</v>
      </c>
      <c r="AR33" s="78" t="s">
        <v>340</v>
      </c>
      <c r="AS33" s="78"/>
      <c r="AT33" s="78"/>
      <c r="AU33" s="78"/>
      <c r="AV33" s="78" t="s">
        <v>332</v>
      </c>
      <c r="AW33" s="78"/>
      <c r="AX33" s="78"/>
      <c r="AY33" s="78"/>
      <c r="AZ33" s="78"/>
      <c r="BA33" s="66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8"/>
      <c r="BO33" s="66">
        <v>30034438.89</v>
      </c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8"/>
      <c r="CC33" s="66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8"/>
      <c r="CQ33" s="66">
        <f>SUM(BA33:CC33)</f>
        <v>30034438.89</v>
      </c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8"/>
    </row>
    <row r="34" spans="1:109" ht="11.25" customHeight="1">
      <c r="A34" s="75" t="s">
        <v>341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7"/>
      <c r="AQ34" s="12" t="s">
        <v>271</v>
      </c>
      <c r="AR34" s="78" t="s">
        <v>342</v>
      </c>
      <c r="AS34" s="78"/>
      <c r="AT34" s="78"/>
      <c r="AU34" s="78"/>
      <c r="AV34" s="78" t="s">
        <v>296</v>
      </c>
      <c r="AW34" s="78"/>
      <c r="AX34" s="78"/>
      <c r="AY34" s="78"/>
      <c r="AZ34" s="78"/>
      <c r="BA34" s="66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8"/>
      <c r="BO34" s="66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8"/>
      <c r="CC34" s="66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8"/>
      <c r="CQ34" s="66">
        <f>SUM(BA34:CC34)</f>
        <v>0</v>
      </c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8"/>
    </row>
    <row r="35" ht="11.25">
      <c r="DE35" s="9" t="s">
        <v>343</v>
      </c>
    </row>
    <row r="36" spans="1:109" s="6" customFormat="1" ht="35.25" customHeight="1">
      <c r="A36" s="79" t="s">
        <v>31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1"/>
      <c r="AQ36" s="11"/>
      <c r="AR36" s="82" t="s">
        <v>30</v>
      </c>
      <c r="AS36" s="80"/>
      <c r="AT36" s="80"/>
      <c r="AU36" s="81"/>
      <c r="AV36" s="82" t="s">
        <v>35</v>
      </c>
      <c r="AW36" s="80"/>
      <c r="AX36" s="80"/>
      <c r="AY36" s="80"/>
      <c r="AZ36" s="81"/>
      <c r="BA36" s="82" t="s">
        <v>36</v>
      </c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4"/>
      <c r="BO36" s="82" t="s">
        <v>37</v>
      </c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4"/>
      <c r="CC36" s="82" t="s">
        <v>38</v>
      </c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4"/>
      <c r="CQ36" s="79" t="s">
        <v>39</v>
      </c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1"/>
    </row>
    <row r="37" spans="1:109" s="6" customFormat="1" ht="11.25">
      <c r="A37" s="79">
        <v>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1"/>
      <c r="AQ37" s="11"/>
      <c r="AR37" s="79">
        <v>2</v>
      </c>
      <c r="AS37" s="80"/>
      <c r="AT37" s="80"/>
      <c r="AU37" s="81"/>
      <c r="AV37" s="79">
        <v>3</v>
      </c>
      <c r="AW37" s="80"/>
      <c r="AX37" s="80"/>
      <c r="AY37" s="80"/>
      <c r="AZ37" s="81"/>
      <c r="BA37" s="79">
        <v>4</v>
      </c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1"/>
      <c r="BO37" s="79">
        <v>5</v>
      </c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1"/>
      <c r="CC37" s="79">
        <v>6</v>
      </c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1"/>
      <c r="CQ37" s="79">
        <v>7</v>
      </c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1"/>
    </row>
    <row r="38" spans="1:109" ht="22.5" customHeight="1">
      <c r="A38" s="75" t="s">
        <v>344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7"/>
      <c r="AQ38" s="12" t="s">
        <v>271</v>
      </c>
      <c r="AR38" s="78" t="s">
        <v>308</v>
      </c>
      <c r="AS38" s="78"/>
      <c r="AT38" s="78"/>
      <c r="AU38" s="78"/>
      <c r="AV38" s="78" t="s">
        <v>345</v>
      </c>
      <c r="AW38" s="78"/>
      <c r="AX38" s="78"/>
      <c r="AY38" s="78"/>
      <c r="AZ38" s="78"/>
      <c r="BA38" s="66">
        <f>SUM(BA39,BA43,BA50,BA53,BA56,BA59,BA62,BA66,BA70)</f>
        <v>75105.37</v>
      </c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8"/>
      <c r="BO38" s="66">
        <f>SUM(BO39,BO43,BO50,BO53,BO56,BO59,BO62,BO66,BO70)</f>
        <v>14261339.170000002</v>
      </c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8"/>
      <c r="CC38" s="66">
        <f>SUM(CC39,CC43,CC50,CC53,CC56,CC59,CC62,CC66,CC70)</f>
        <v>0</v>
      </c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8"/>
      <c r="CQ38" s="66">
        <f>SUM(CQ39,CQ43,CQ50,CQ53,CQ56,CQ59,CQ62,CQ66,CQ70)</f>
        <v>14336444.540000001</v>
      </c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8"/>
    </row>
    <row r="39" spans="1:109" ht="11.25" customHeight="1">
      <c r="A39" s="75" t="s">
        <v>346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7"/>
      <c r="AQ39" s="12" t="s">
        <v>271</v>
      </c>
      <c r="AR39" s="78" t="s">
        <v>347</v>
      </c>
      <c r="AS39" s="78"/>
      <c r="AT39" s="78"/>
      <c r="AU39" s="78"/>
      <c r="AV39" s="78" t="s">
        <v>348</v>
      </c>
      <c r="AW39" s="78"/>
      <c r="AX39" s="78"/>
      <c r="AY39" s="78"/>
      <c r="AZ39" s="78"/>
      <c r="BA39" s="66">
        <f>SUM(BA40:BA42)</f>
        <v>0</v>
      </c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8"/>
      <c r="BO39" s="66">
        <f>SUM(BO40:BO42)</f>
        <v>10428969.33</v>
      </c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8"/>
      <c r="CC39" s="66">
        <f>SUM(CC40:CC42)</f>
        <v>0</v>
      </c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8"/>
      <c r="CQ39" s="66">
        <f>SUM(CQ40:CQ42)</f>
        <v>10428969.33</v>
      </c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8"/>
    </row>
    <row r="40" spans="1:109" ht="22.5" customHeight="1">
      <c r="A40" s="75" t="s">
        <v>349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7"/>
      <c r="AQ40" s="12" t="s">
        <v>271</v>
      </c>
      <c r="AR40" s="78" t="s">
        <v>350</v>
      </c>
      <c r="AS40" s="78"/>
      <c r="AT40" s="78"/>
      <c r="AU40" s="78"/>
      <c r="AV40" s="78" t="s">
        <v>351</v>
      </c>
      <c r="AW40" s="78"/>
      <c r="AX40" s="78"/>
      <c r="AY40" s="78"/>
      <c r="AZ40" s="78"/>
      <c r="BA40" s="66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8"/>
      <c r="BO40" s="66">
        <v>8017171.3</v>
      </c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8"/>
      <c r="CC40" s="66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8"/>
      <c r="CQ40" s="66">
        <f>SUM(BA40:CC40)</f>
        <v>8017171.3</v>
      </c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8"/>
    </row>
    <row r="41" spans="1:109" ht="11.25" customHeight="1">
      <c r="A41" s="75" t="s">
        <v>352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7"/>
      <c r="AQ41" s="12" t="s">
        <v>271</v>
      </c>
      <c r="AR41" s="78" t="s">
        <v>353</v>
      </c>
      <c r="AS41" s="78"/>
      <c r="AT41" s="78"/>
      <c r="AU41" s="78"/>
      <c r="AV41" s="78" t="s">
        <v>354</v>
      </c>
      <c r="AW41" s="78"/>
      <c r="AX41" s="78"/>
      <c r="AY41" s="78"/>
      <c r="AZ41" s="78"/>
      <c r="BA41" s="66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8"/>
      <c r="BO41" s="66">
        <v>1959.1</v>
      </c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8"/>
      <c r="CC41" s="66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8"/>
      <c r="CQ41" s="66">
        <f>SUM(BA41:CC41)</f>
        <v>1959.1</v>
      </c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8"/>
    </row>
    <row r="42" spans="1:109" ht="11.25" customHeight="1">
      <c r="A42" s="75" t="s">
        <v>355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7"/>
      <c r="AQ42" s="12" t="s">
        <v>271</v>
      </c>
      <c r="AR42" s="78" t="s">
        <v>356</v>
      </c>
      <c r="AS42" s="78"/>
      <c r="AT42" s="78"/>
      <c r="AU42" s="78"/>
      <c r="AV42" s="78" t="s">
        <v>357</v>
      </c>
      <c r="AW42" s="78"/>
      <c r="AX42" s="78"/>
      <c r="AY42" s="78"/>
      <c r="AZ42" s="78"/>
      <c r="BA42" s="66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8"/>
      <c r="BO42" s="66">
        <v>2409838.93</v>
      </c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8"/>
      <c r="CC42" s="66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8"/>
      <c r="CQ42" s="66">
        <f>SUM(BA42:CC42)</f>
        <v>2409838.93</v>
      </c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8"/>
    </row>
    <row r="43" spans="1:109" ht="11.25" customHeight="1">
      <c r="A43" s="75" t="s">
        <v>358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7"/>
      <c r="AQ43" s="12" t="s">
        <v>271</v>
      </c>
      <c r="AR43" s="78" t="s">
        <v>317</v>
      </c>
      <c r="AS43" s="78"/>
      <c r="AT43" s="78"/>
      <c r="AU43" s="78"/>
      <c r="AV43" s="78" t="s">
        <v>359</v>
      </c>
      <c r="AW43" s="78"/>
      <c r="AX43" s="78"/>
      <c r="AY43" s="78"/>
      <c r="AZ43" s="78"/>
      <c r="BA43" s="66">
        <f>SUM(BA44:BA49)</f>
        <v>75105.37</v>
      </c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8"/>
      <c r="BO43" s="66">
        <f>SUM(BO44:BO49)</f>
        <v>1171648.2000000002</v>
      </c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8"/>
      <c r="CC43" s="66">
        <f>SUM(CC44:CC49)</f>
        <v>0</v>
      </c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8"/>
      <c r="CQ43" s="66">
        <f>SUM(CQ44:CQ49)</f>
        <v>1246753.57</v>
      </c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8"/>
    </row>
    <row r="44" spans="1:109" ht="22.5" customHeight="1">
      <c r="A44" s="75" t="s">
        <v>360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7"/>
      <c r="AQ44" s="12" t="s">
        <v>271</v>
      </c>
      <c r="AR44" s="78" t="s">
        <v>320</v>
      </c>
      <c r="AS44" s="78"/>
      <c r="AT44" s="78"/>
      <c r="AU44" s="78"/>
      <c r="AV44" s="78" t="s">
        <v>361</v>
      </c>
      <c r="AW44" s="78"/>
      <c r="AX44" s="78"/>
      <c r="AY44" s="78"/>
      <c r="AZ44" s="78"/>
      <c r="BA44" s="66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8"/>
      <c r="BO44" s="66">
        <v>6355.91</v>
      </c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8"/>
      <c r="CC44" s="66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8"/>
      <c r="CQ44" s="66">
        <f aca="true" t="shared" si="0" ref="CQ44:CQ49">SUM(BA44:CC44)</f>
        <v>6355.91</v>
      </c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8"/>
    </row>
    <row r="45" spans="1:109" ht="11.25" customHeight="1">
      <c r="A45" s="75" t="s">
        <v>362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7"/>
      <c r="AQ45" s="12" t="s">
        <v>271</v>
      </c>
      <c r="AR45" s="78" t="s">
        <v>323</v>
      </c>
      <c r="AS45" s="78"/>
      <c r="AT45" s="78"/>
      <c r="AU45" s="78"/>
      <c r="AV45" s="78" t="s">
        <v>363</v>
      </c>
      <c r="AW45" s="78"/>
      <c r="AX45" s="78"/>
      <c r="AY45" s="78"/>
      <c r="AZ45" s="78"/>
      <c r="BA45" s="66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8"/>
      <c r="BO45" s="66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8"/>
      <c r="CC45" s="66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8"/>
      <c r="CQ45" s="66">
        <f t="shared" si="0"/>
        <v>0</v>
      </c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8"/>
    </row>
    <row r="46" spans="1:109" ht="11.25" customHeight="1">
      <c r="A46" s="75" t="s">
        <v>364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7"/>
      <c r="AQ46" s="12" t="s">
        <v>271</v>
      </c>
      <c r="AR46" s="78" t="s">
        <v>330</v>
      </c>
      <c r="AS46" s="78"/>
      <c r="AT46" s="78"/>
      <c r="AU46" s="78"/>
      <c r="AV46" s="78" t="s">
        <v>365</v>
      </c>
      <c r="AW46" s="78"/>
      <c r="AX46" s="78"/>
      <c r="AY46" s="78"/>
      <c r="AZ46" s="78"/>
      <c r="BA46" s="66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8"/>
      <c r="BO46" s="66">
        <v>849045.27</v>
      </c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8"/>
      <c r="CC46" s="66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8"/>
      <c r="CQ46" s="66">
        <f t="shared" si="0"/>
        <v>849045.27</v>
      </c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8"/>
    </row>
    <row r="47" spans="1:109" ht="11.25" customHeight="1">
      <c r="A47" s="75" t="s">
        <v>366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7"/>
      <c r="AQ47" s="12" t="s">
        <v>271</v>
      </c>
      <c r="AR47" s="78" t="s">
        <v>367</v>
      </c>
      <c r="AS47" s="78"/>
      <c r="AT47" s="78"/>
      <c r="AU47" s="78"/>
      <c r="AV47" s="78" t="s">
        <v>368</v>
      </c>
      <c r="AW47" s="78"/>
      <c r="AX47" s="78"/>
      <c r="AY47" s="78"/>
      <c r="AZ47" s="78"/>
      <c r="BA47" s="66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8"/>
      <c r="BO47" s="66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8"/>
      <c r="CC47" s="66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8"/>
      <c r="CQ47" s="66">
        <f t="shared" si="0"/>
        <v>0</v>
      </c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8"/>
    </row>
    <row r="48" spans="1:109" ht="11.25" customHeight="1">
      <c r="A48" s="75" t="s">
        <v>369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7"/>
      <c r="AQ48" s="12" t="s">
        <v>271</v>
      </c>
      <c r="AR48" s="78" t="s">
        <v>370</v>
      </c>
      <c r="AS48" s="78"/>
      <c r="AT48" s="78"/>
      <c r="AU48" s="78"/>
      <c r="AV48" s="78" t="s">
        <v>371</v>
      </c>
      <c r="AW48" s="78"/>
      <c r="AX48" s="78"/>
      <c r="AY48" s="78"/>
      <c r="AZ48" s="78"/>
      <c r="BA48" s="66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8"/>
      <c r="BO48" s="66">
        <v>160926.53</v>
      </c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8"/>
      <c r="CC48" s="66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8"/>
      <c r="CQ48" s="66">
        <f t="shared" si="0"/>
        <v>160926.53</v>
      </c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8"/>
    </row>
    <row r="49" spans="1:109" ht="11.25" customHeight="1">
      <c r="A49" s="75" t="s">
        <v>372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7"/>
      <c r="AQ49" s="12" t="s">
        <v>271</v>
      </c>
      <c r="AR49" s="78" t="s">
        <v>373</v>
      </c>
      <c r="AS49" s="78"/>
      <c r="AT49" s="78"/>
      <c r="AU49" s="78"/>
      <c r="AV49" s="78" t="s">
        <v>374</v>
      </c>
      <c r="AW49" s="78"/>
      <c r="AX49" s="78"/>
      <c r="AY49" s="78"/>
      <c r="AZ49" s="78"/>
      <c r="BA49" s="66">
        <v>75105.37</v>
      </c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8"/>
      <c r="BO49" s="66">
        <v>155320.49</v>
      </c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8"/>
      <c r="CC49" s="66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8"/>
      <c r="CQ49" s="66">
        <f t="shared" si="0"/>
        <v>230425.86</v>
      </c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8"/>
    </row>
    <row r="50" spans="1:109" ht="11.25" customHeight="1">
      <c r="A50" s="75" t="s">
        <v>375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7"/>
      <c r="AQ50" s="12" t="s">
        <v>271</v>
      </c>
      <c r="AR50" s="78" t="s">
        <v>376</v>
      </c>
      <c r="AS50" s="78"/>
      <c r="AT50" s="78"/>
      <c r="AU50" s="78"/>
      <c r="AV50" s="78" t="s">
        <v>377</v>
      </c>
      <c r="AW50" s="78"/>
      <c r="AX50" s="78"/>
      <c r="AY50" s="78"/>
      <c r="AZ50" s="78"/>
      <c r="BA50" s="66">
        <f>SUM(BA51:BA52)</f>
        <v>0</v>
      </c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8"/>
      <c r="BO50" s="66">
        <f>SUM(BO51:BO52)</f>
        <v>0</v>
      </c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8"/>
      <c r="CC50" s="66">
        <f>SUM(CC51:CC52)</f>
        <v>0</v>
      </c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8"/>
      <c r="CQ50" s="66">
        <f>SUM(CQ51:CQ52)</f>
        <v>0</v>
      </c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8"/>
    </row>
    <row r="51" spans="1:109" ht="22.5" customHeight="1">
      <c r="A51" s="75" t="s">
        <v>378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7"/>
      <c r="AQ51" s="12" t="s">
        <v>271</v>
      </c>
      <c r="AR51" s="78" t="s">
        <v>379</v>
      </c>
      <c r="AS51" s="78"/>
      <c r="AT51" s="78"/>
      <c r="AU51" s="78"/>
      <c r="AV51" s="78" t="s">
        <v>380</v>
      </c>
      <c r="AW51" s="78"/>
      <c r="AX51" s="78"/>
      <c r="AY51" s="78"/>
      <c r="AZ51" s="78"/>
      <c r="BA51" s="66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8"/>
      <c r="BO51" s="66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8"/>
      <c r="CC51" s="66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8"/>
      <c r="CQ51" s="66">
        <f>SUM(BA51:CC51)</f>
        <v>0</v>
      </c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8"/>
    </row>
    <row r="52" spans="1:109" ht="11.25" customHeight="1">
      <c r="A52" s="75" t="s">
        <v>381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7"/>
      <c r="AQ52" s="12" t="s">
        <v>271</v>
      </c>
      <c r="AR52" s="78" t="s">
        <v>382</v>
      </c>
      <c r="AS52" s="78"/>
      <c r="AT52" s="78"/>
      <c r="AU52" s="78"/>
      <c r="AV52" s="78" t="s">
        <v>383</v>
      </c>
      <c r="AW52" s="78"/>
      <c r="AX52" s="78"/>
      <c r="AY52" s="78"/>
      <c r="AZ52" s="78"/>
      <c r="BA52" s="66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8"/>
      <c r="BO52" s="66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8"/>
      <c r="CC52" s="66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8"/>
      <c r="CQ52" s="66">
        <f>SUM(BA52:CC52)</f>
        <v>0</v>
      </c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8"/>
    </row>
    <row r="53" spans="1:109" ht="11.25" customHeight="1">
      <c r="A53" s="75" t="s">
        <v>384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7"/>
      <c r="AQ53" s="12" t="s">
        <v>271</v>
      </c>
      <c r="AR53" s="78" t="s">
        <v>348</v>
      </c>
      <c r="AS53" s="78"/>
      <c r="AT53" s="78"/>
      <c r="AU53" s="78"/>
      <c r="AV53" s="78" t="s">
        <v>385</v>
      </c>
      <c r="AW53" s="78"/>
      <c r="AX53" s="78"/>
      <c r="AY53" s="78"/>
      <c r="AZ53" s="78"/>
      <c r="BA53" s="66">
        <f>SUM(BA54:BA55)</f>
        <v>0</v>
      </c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8"/>
      <c r="BO53" s="66">
        <f>SUM(BO54:BO55)</f>
        <v>0</v>
      </c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8"/>
      <c r="CC53" s="66">
        <f>SUM(CC54:CC55)</f>
        <v>0</v>
      </c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8"/>
      <c r="CQ53" s="66">
        <f>SUM(CQ54:CQ55)</f>
        <v>0</v>
      </c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8"/>
    </row>
    <row r="54" spans="1:109" ht="33.75" customHeight="1">
      <c r="A54" s="75" t="s">
        <v>386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7"/>
      <c r="AQ54" s="12" t="s">
        <v>271</v>
      </c>
      <c r="AR54" s="78" t="s">
        <v>351</v>
      </c>
      <c r="AS54" s="78"/>
      <c r="AT54" s="78"/>
      <c r="AU54" s="78"/>
      <c r="AV54" s="78" t="s">
        <v>387</v>
      </c>
      <c r="AW54" s="78"/>
      <c r="AX54" s="78"/>
      <c r="AY54" s="78"/>
      <c r="AZ54" s="78"/>
      <c r="BA54" s="66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8"/>
      <c r="BO54" s="66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8"/>
      <c r="CC54" s="66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8"/>
      <c r="CQ54" s="66">
        <f>SUM(BA54:CC54)</f>
        <v>0</v>
      </c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8"/>
    </row>
    <row r="55" spans="1:109" ht="22.5" customHeight="1">
      <c r="A55" s="75" t="s">
        <v>388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7"/>
      <c r="AQ55" s="12" t="s">
        <v>271</v>
      </c>
      <c r="AR55" s="78" t="s">
        <v>354</v>
      </c>
      <c r="AS55" s="78"/>
      <c r="AT55" s="78"/>
      <c r="AU55" s="78"/>
      <c r="AV55" s="78" t="s">
        <v>389</v>
      </c>
      <c r="AW55" s="78"/>
      <c r="AX55" s="78"/>
      <c r="AY55" s="78"/>
      <c r="AZ55" s="78"/>
      <c r="BA55" s="66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8"/>
      <c r="BO55" s="66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8"/>
      <c r="CC55" s="66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8"/>
      <c r="CQ55" s="66">
        <f>SUM(BA55:CC55)</f>
        <v>0</v>
      </c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8"/>
    </row>
    <row r="56" spans="1:109" ht="11.25" customHeight="1">
      <c r="A56" s="75" t="s">
        <v>390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7"/>
      <c r="AQ56" s="12" t="s">
        <v>271</v>
      </c>
      <c r="AR56" s="78" t="s">
        <v>377</v>
      </c>
      <c r="AS56" s="78"/>
      <c r="AT56" s="78"/>
      <c r="AU56" s="78"/>
      <c r="AV56" s="78" t="s">
        <v>391</v>
      </c>
      <c r="AW56" s="78"/>
      <c r="AX56" s="78"/>
      <c r="AY56" s="78"/>
      <c r="AZ56" s="78"/>
      <c r="BA56" s="66">
        <f>SUM(BA57:BA58)</f>
        <v>0</v>
      </c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8"/>
      <c r="BO56" s="66">
        <f>SUM(BO57:BO58)</f>
        <v>0</v>
      </c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8"/>
      <c r="CC56" s="66">
        <f>SUM(CC57:CC58)</f>
        <v>0</v>
      </c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8"/>
      <c r="CQ56" s="66">
        <f>SUM(CQ57:CQ58)</f>
        <v>0</v>
      </c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8"/>
    </row>
    <row r="57" spans="1:109" ht="33.75" customHeight="1">
      <c r="A57" s="75" t="s">
        <v>392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7"/>
      <c r="AQ57" s="12" t="s">
        <v>271</v>
      </c>
      <c r="AR57" s="78" t="s">
        <v>383</v>
      </c>
      <c r="AS57" s="78"/>
      <c r="AT57" s="78"/>
      <c r="AU57" s="78"/>
      <c r="AV57" s="78" t="s">
        <v>393</v>
      </c>
      <c r="AW57" s="78"/>
      <c r="AX57" s="78"/>
      <c r="AY57" s="78"/>
      <c r="AZ57" s="78"/>
      <c r="BA57" s="66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8"/>
      <c r="BO57" s="66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8"/>
      <c r="CC57" s="66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8"/>
      <c r="CQ57" s="66">
        <f>SUM(BA57:CC57)</f>
        <v>0</v>
      </c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8"/>
    </row>
    <row r="58" spans="1:109" ht="11.25" customHeight="1">
      <c r="A58" s="75" t="s">
        <v>394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7"/>
      <c r="AQ58" s="12" t="s">
        <v>271</v>
      </c>
      <c r="AR58" s="78" t="s">
        <v>395</v>
      </c>
      <c r="AS58" s="78"/>
      <c r="AT58" s="78"/>
      <c r="AU58" s="78"/>
      <c r="AV58" s="78" t="s">
        <v>396</v>
      </c>
      <c r="AW58" s="78"/>
      <c r="AX58" s="78"/>
      <c r="AY58" s="78"/>
      <c r="AZ58" s="78"/>
      <c r="BA58" s="66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8"/>
      <c r="BO58" s="66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8"/>
      <c r="CC58" s="66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8"/>
      <c r="CQ58" s="66">
        <f>SUM(BA58:CC58)</f>
        <v>0</v>
      </c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8"/>
    </row>
    <row r="59" spans="1:109" ht="11.25" customHeight="1">
      <c r="A59" s="75" t="s">
        <v>397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7"/>
      <c r="AQ59" s="12" t="s">
        <v>271</v>
      </c>
      <c r="AR59" s="78" t="s">
        <v>385</v>
      </c>
      <c r="AS59" s="78"/>
      <c r="AT59" s="78"/>
      <c r="AU59" s="78"/>
      <c r="AV59" s="78" t="s">
        <v>398</v>
      </c>
      <c r="AW59" s="78"/>
      <c r="AX59" s="78"/>
      <c r="AY59" s="78"/>
      <c r="AZ59" s="78"/>
      <c r="BA59" s="66">
        <f>SUM(BA60:BA61)</f>
        <v>0</v>
      </c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8"/>
      <c r="BO59" s="66">
        <f>SUM(BO60:BO61)</f>
        <v>0</v>
      </c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8"/>
      <c r="CC59" s="66">
        <f>SUM(CC60:CC61)</f>
        <v>0</v>
      </c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8"/>
      <c r="CQ59" s="66">
        <f>SUM(CQ60:CQ61)</f>
        <v>0</v>
      </c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8"/>
    </row>
    <row r="60" spans="1:109" ht="22.5" customHeight="1">
      <c r="A60" s="75" t="s">
        <v>399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7"/>
      <c r="AQ60" s="12" t="s">
        <v>271</v>
      </c>
      <c r="AR60" s="78" t="s">
        <v>389</v>
      </c>
      <c r="AS60" s="78"/>
      <c r="AT60" s="78"/>
      <c r="AU60" s="78"/>
      <c r="AV60" s="78" t="s">
        <v>400</v>
      </c>
      <c r="AW60" s="78"/>
      <c r="AX60" s="78"/>
      <c r="AY60" s="78"/>
      <c r="AZ60" s="78"/>
      <c r="BA60" s="66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8"/>
      <c r="BO60" s="66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8"/>
      <c r="CC60" s="66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8"/>
      <c r="CQ60" s="66">
        <f>SUM(BA60:CC60)</f>
        <v>0</v>
      </c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8"/>
    </row>
    <row r="61" spans="1:109" ht="22.5" customHeight="1">
      <c r="A61" s="75" t="s">
        <v>401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7"/>
      <c r="AQ61" s="12" t="s">
        <v>271</v>
      </c>
      <c r="AR61" s="78" t="s">
        <v>402</v>
      </c>
      <c r="AS61" s="78"/>
      <c r="AT61" s="78"/>
      <c r="AU61" s="78"/>
      <c r="AV61" s="78" t="s">
        <v>403</v>
      </c>
      <c r="AW61" s="78"/>
      <c r="AX61" s="78"/>
      <c r="AY61" s="78"/>
      <c r="AZ61" s="78"/>
      <c r="BA61" s="66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8"/>
      <c r="BO61" s="66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8"/>
      <c r="CC61" s="66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8"/>
      <c r="CQ61" s="66">
        <f>SUM(BA61:CC61)</f>
        <v>0</v>
      </c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8"/>
    </row>
    <row r="62" spans="1:109" ht="11.25" customHeight="1">
      <c r="A62" s="75" t="s">
        <v>404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7"/>
      <c r="AQ62" s="12" t="s">
        <v>271</v>
      </c>
      <c r="AR62" s="78" t="s">
        <v>391</v>
      </c>
      <c r="AS62" s="78"/>
      <c r="AT62" s="78"/>
      <c r="AU62" s="78"/>
      <c r="AV62" s="78" t="s">
        <v>405</v>
      </c>
      <c r="AW62" s="78"/>
      <c r="AX62" s="78"/>
      <c r="AY62" s="78"/>
      <c r="AZ62" s="78"/>
      <c r="BA62" s="66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8"/>
      <c r="BO62" s="66">
        <v>31703.91</v>
      </c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8"/>
      <c r="CC62" s="66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8"/>
      <c r="CQ62" s="66">
        <f>SUM(BA62:CC62)</f>
        <v>31703.91</v>
      </c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8"/>
    </row>
    <row r="63" ht="11.25">
      <c r="DE63" s="9" t="s">
        <v>406</v>
      </c>
    </row>
    <row r="64" spans="1:109" s="6" customFormat="1" ht="35.25" customHeight="1">
      <c r="A64" s="79" t="s">
        <v>31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1"/>
      <c r="AQ64" s="11"/>
      <c r="AR64" s="82" t="s">
        <v>30</v>
      </c>
      <c r="AS64" s="80"/>
      <c r="AT64" s="80"/>
      <c r="AU64" s="81"/>
      <c r="AV64" s="82" t="s">
        <v>35</v>
      </c>
      <c r="AW64" s="80"/>
      <c r="AX64" s="80"/>
      <c r="AY64" s="80"/>
      <c r="AZ64" s="81"/>
      <c r="BA64" s="82" t="s">
        <v>36</v>
      </c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4"/>
      <c r="BO64" s="82" t="s">
        <v>37</v>
      </c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4"/>
      <c r="CC64" s="82" t="s">
        <v>38</v>
      </c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4"/>
      <c r="CQ64" s="79" t="s">
        <v>39</v>
      </c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1"/>
    </row>
    <row r="65" spans="1:109" s="6" customFormat="1" ht="11.25">
      <c r="A65" s="79">
        <v>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1"/>
      <c r="AQ65" s="11"/>
      <c r="AR65" s="79">
        <v>2</v>
      </c>
      <c r="AS65" s="80"/>
      <c r="AT65" s="80"/>
      <c r="AU65" s="81"/>
      <c r="AV65" s="79">
        <v>3</v>
      </c>
      <c r="AW65" s="80"/>
      <c r="AX65" s="80"/>
      <c r="AY65" s="80"/>
      <c r="AZ65" s="81"/>
      <c r="BA65" s="79">
        <v>4</v>
      </c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1"/>
      <c r="BO65" s="79">
        <v>5</v>
      </c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1"/>
      <c r="CC65" s="79">
        <v>6</v>
      </c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1"/>
      <c r="CQ65" s="79">
        <v>7</v>
      </c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1"/>
    </row>
    <row r="66" spans="1:109" ht="11.25" customHeight="1">
      <c r="A66" s="75" t="s">
        <v>407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7"/>
      <c r="AQ66" s="12" t="s">
        <v>271</v>
      </c>
      <c r="AR66" s="78" t="s">
        <v>398</v>
      </c>
      <c r="AS66" s="78"/>
      <c r="AT66" s="78"/>
      <c r="AU66" s="78"/>
      <c r="AV66" s="78" t="s">
        <v>408</v>
      </c>
      <c r="AW66" s="78"/>
      <c r="AX66" s="78"/>
      <c r="AY66" s="78"/>
      <c r="AZ66" s="78"/>
      <c r="BA66" s="66">
        <f>SUM(BA67:BA69)</f>
        <v>0</v>
      </c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8"/>
      <c r="BO66" s="66">
        <f>SUM(BO67:BO69)</f>
        <v>2629017.73</v>
      </c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8"/>
      <c r="CC66" s="66">
        <f>SUM(CC67:CC69)</f>
        <v>0</v>
      </c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8"/>
      <c r="CQ66" s="66">
        <f>SUM(CQ67:CQ69)</f>
        <v>2629017.73</v>
      </c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8"/>
    </row>
    <row r="67" spans="1:109" ht="22.5" customHeight="1">
      <c r="A67" s="75" t="s">
        <v>409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7"/>
      <c r="AQ67" s="12" t="s">
        <v>271</v>
      </c>
      <c r="AR67" s="78" t="s">
        <v>410</v>
      </c>
      <c r="AS67" s="78"/>
      <c r="AT67" s="78"/>
      <c r="AU67" s="78"/>
      <c r="AV67" s="78" t="s">
        <v>411</v>
      </c>
      <c r="AW67" s="78"/>
      <c r="AX67" s="78"/>
      <c r="AY67" s="78"/>
      <c r="AZ67" s="78"/>
      <c r="BA67" s="66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8"/>
      <c r="BO67" s="66">
        <v>430693.08</v>
      </c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8"/>
      <c r="CC67" s="66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8"/>
      <c r="CQ67" s="66">
        <f>SUM(BA67:CC67)</f>
        <v>430693.08</v>
      </c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8"/>
    </row>
    <row r="68" spans="1:109" ht="11.25" customHeight="1">
      <c r="A68" s="75" t="s">
        <v>412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7"/>
      <c r="AQ68" s="12" t="s">
        <v>271</v>
      </c>
      <c r="AR68" s="78" t="s">
        <v>413</v>
      </c>
      <c r="AS68" s="78"/>
      <c r="AT68" s="78"/>
      <c r="AU68" s="78"/>
      <c r="AV68" s="78" t="s">
        <v>414</v>
      </c>
      <c r="AW68" s="78"/>
      <c r="AX68" s="78"/>
      <c r="AY68" s="78"/>
      <c r="AZ68" s="78"/>
      <c r="BA68" s="66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8"/>
      <c r="BO68" s="66">
        <v>2198324.65</v>
      </c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8"/>
      <c r="CC68" s="66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8"/>
      <c r="CQ68" s="66">
        <f>SUM(BA68:CC68)</f>
        <v>2198324.65</v>
      </c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8"/>
    </row>
    <row r="69" spans="1:109" ht="11.25" customHeight="1">
      <c r="A69" s="75" t="s">
        <v>415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7"/>
      <c r="AQ69" s="12" t="s">
        <v>271</v>
      </c>
      <c r="AR69" s="78" t="s">
        <v>416</v>
      </c>
      <c r="AS69" s="78"/>
      <c r="AT69" s="78"/>
      <c r="AU69" s="78"/>
      <c r="AV69" s="78" t="s">
        <v>417</v>
      </c>
      <c r="AW69" s="78"/>
      <c r="AX69" s="78"/>
      <c r="AY69" s="78"/>
      <c r="AZ69" s="78"/>
      <c r="BA69" s="66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8"/>
      <c r="BO69" s="66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8"/>
      <c r="CC69" s="66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8"/>
      <c r="CQ69" s="66">
        <f>SUM(BA69:CC69)</f>
        <v>0</v>
      </c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8"/>
    </row>
    <row r="70" spans="1:109" ht="11.25" customHeight="1">
      <c r="A70" s="75" t="s">
        <v>418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7"/>
      <c r="AQ70" s="12" t="s">
        <v>271</v>
      </c>
      <c r="AR70" s="78" t="s">
        <v>405</v>
      </c>
      <c r="AS70" s="78"/>
      <c r="AT70" s="78"/>
      <c r="AU70" s="78"/>
      <c r="AV70" s="78"/>
      <c r="AW70" s="78"/>
      <c r="AX70" s="78"/>
      <c r="AY70" s="78"/>
      <c r="AZ70" s="78"/>
      <c r="BA70" s="66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8"/>
      <c r="BO70" s="66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8"/>
      <c r="CC70" s="66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8"/>
      <c r="CQ70" s="66">
        <f>SUM(BA70:CC70)</f>
        <v>0</v>
      </c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8"/>
    </row>
    <row r="71" spans="1:109" ht="22.5" customHeight="1">
      <c r="A71" s="75" t="s">
        <v>419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7"/>
      <c r="AQ71" s="12" t="s">
        <v>271</v>
      </c>
      <c r="AR71" s="78" t="s">
        <v>420</v>
      </c>
      <c r="AS71" s="78"/>
      <c r="AT71" s="78"/>
      <c r="AU71" s="78"/>
      <c r="AV71" s="78"/>
      <c r="AW71" s="78"/>
      <c r="AX71" s="78"/>
      <c r="AY71" s="78"/>
      <c r="AZ71" s="78"/>
      <c r="BA71" s="66">
        <f>BA72-BA73+BA74</f>
        <v>30000</v>
      </c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8"/>
      <c r="BO71" s="66">
        <f>BO72-BO73+BO74</f>
        <v>-326467.2700000033</v>
      </c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8"/>
      <c r="CC71" s="66">
        <f>CC72-CC73+CC74</f>
        <v>0</v>
      </c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8"/>
      <c r="CQ71" s="66">
        <f>SUM(BA71:CC71)</f>
        <v>-296467.2700000033</v>
      </c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8"/>
    </row>
    <row r="72" spans="1:109" ht="11.25" customHeight="1">
      <c r="A72" s="75" t="s">
        <v>421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7"/>
      <c r="AQ72" s="12" t="s">
        <v>271</v>
      </c>
      <c r="AR72" s="78" t="s">
        <v>422</v>
      </c>
      <c r="AS72" s="78"/>
      <c r="AT72" s="78"/>
      <c r="AU72" s="78"/>
      <c r="AV72" s="78"/>
      <c r="AW72" s="78"/>
      <c r="AX72" s="78"/>
      <c r="AY72" s="78"/>
      <c r="AZ72" s="78"/>
      <c r="BA72" s="66">
        <f>BA16-BA38</f>
        <v>30000</v>
      </c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8"/>
      <c r="BO72" s="66">
        <f>BO16-BO38</f>
        <v>-326467.2700000033</v>
      </c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8"/>
      <c r="CC72" s="66">
        <f>CC16-CC38</f>
        <v>0</v>
      </c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8"/>
      <c r="CQ72" s="66">
        <f>CQ16-CQ38</f>
        <v>-296467.2699999977</v>
      </c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</row>
    <row r="73" spans="1:109" ht="11.25" customHeight="1">
      <c r="A73" s="75" t="s">
        <v>423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7"/>
      <c r="AQ73" s="12" t="s">
        <v>271</v>
      </c>
      <c r="AR73" s="78" t="s">
        <v>424</v>
      </c>
      <c r="AS73" s="78"/>
      <c r="AT73" s="78"/>
      <c r="AU73" s="78"/>
      <c r="AV73" s="78"/>
      <c r="AW73" s="78"/>
      <c r="AX73" s="78"/>
      <c r="AY73" s="78"/>
      <c r="AZ73" s="78"/>
      <c r="BA73" s="66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8"/>
      <c r="BO73" s="66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8"/>
      <c r="CC73" s="66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8"/>
      <c r="CQ73" s="66">
        <f>SUM(BA73:CC73)</f>
        <v>0</v>
      </c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8"/>
    </row>
    <row r="74" spans="1:109" ht="11.25" customHeight="1">
      <c r="A74" s="75" t="s">
        <v>425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7"/>
      <c r="AQ74" s="12" t="s">
        <v>271</v>
      </c>
      <c r="AR74" s="78" t="s">
        <v>426</v>
      </c>
      <c r="AS74" s="78"/>
      <c r="AT74" s="78"/>
      <c r="AU74" s="78"/>
      <c r="AV74" s="78"/>
      <c r="AW74" s="78"/>
      <c r="AX74" s="78"/>
      <c r="AY74" s="78"/>
      <c r="AZ74" s="78"/>
      <c r="BA74" s="66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8"/>
      <c r="BO74" s="66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8"/>
      <c r="CC74" s="66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8"/>
      <c r="CQ74" s="66">
        <f>SUM(BA74:CC74)</f>
        <v>0</v>
      </c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8"/>
    </row>
    <row r="75" spans="1:109" ht="22.5" customHeight="1">
      <c r="A75" s="75" t="s">
        <v>427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7"/>
      <c r="AQ75" s="12" t="s">
        <v>271</v>
      </c>
      <c r="AR75" s="78" t="s">
        <v>428</v>
      </c>
      <c r="AS75" s="78"/>
      <c r="AT75" s="78"/>
      <c r="AU75" s="78"/>
      <c r="AV75" s="78"/>
      <c r="AW75" s="78"/>
      <c r="AX75" s="78"/>
      <c r="AY75" s="78"/>
      <c r="AZ75" s="78"/>
      <c r="BA75" s="66">
        <f>SUM(BA76,BA79,BA82,BA85,BA88)</f>
        <v>0</v>
      </c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8"/>
      <c r="BO75" s="66">
        <f>SUM(BO76,BO79,BO82,BO85,BO88)</f>
        <v>27577328.43</v>
      </c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8"/>
      <c r="CC75" s="66">
        <f>SUM(CC76,CC79,CC82,CC85,CC88)</f>
        <v>0</v>
      </c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8"/>
      <c r="CQ75" s="66">
        <f>SUM(CQ76,CQ79,CQ82,CQ85,CQ88)</f>
        <v>27577328.43</v>
      </c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8"/>
    </row>
    <row r="76" spans="1:109" ht="11.25" customHeight="1">
      <c r="A76" s="75" t="s">
        <v>429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7"/>
      <c r="AQ76" s="12" t="s">
        <v>271</v>
      </c>
      <c r="AR76" s="78" t="s">
        <v>430</v>
      </c>
      <c r="AS76" s="78"/>
      <c r="AT76" s="78"/>
      <c r="AU76" s="78"/>
      <c r="AV76" s="78"/>
      <c r="AW76" s="78"/>
      <c r="AX76" s="78"/>
      <c r="AY76" s="78"/>
      <c r="AZ76" s="78"/>
      <c r="BA76" s="66">
        <f>BA77-BA78</f>
        <v>0</v>
      </c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8"/>
      <c r="BO76" s="66">
        <f>BO77-BO78</f>
        <v>-136368.07999999996</v>
      </c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8"/>
      <c r="CC76" s="66">
        <f>CC77-CC78</f>
        <v>0</v>
      </c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8"/>
      <c r="CQ76" s="66">
        <f>CQ77-CQ78</f>
        <v>-136368.07999999996</v>
      </c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8"/>
    </row>
    <row r="77" spans="1:109" ht="22.5" customHeight="1">
      <c r="A77" s="75" t="s">
        <v>431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7"/>
      <c r="AQ77" s="12" t="s">
        <v>271</v>
      </c>
      <c r="AR77" s="78" t="s">
        <v>432</v>
      </c>
      <c r="AS77" s="78"/>
      <c r="AT77" s="78"/>
      <c r="AU77" s="78"/>
      <c r="AV77" s="78" t="s">
        <v>428</v>
      </c>
      <c r="AW77" s="78"/>
      <c r="AX77" s="78"/>
      <c r="AY77" s="78"/>
      <c r="AZ77" s="78"/>
      <c r="BA77" s="66">
        <v>30000</v>
      </c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8"/>
      <c r="BO77" s="66">
        <v>556879</v>
      </c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8"/>
      <c r="CC77" s="66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8"/>
      <c r="CQ77" s="66">
        <f>SUM(BA77:CC77)</f>
        <v>586879</v>
      </c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8"/>
    </row>
    <row r="78" spans="1:109" ht="11.25" customHeight="1">
      <c r="A78" s="75" t="s">
        <v>433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7"/>
      <c r="AQ78" s="12" t="s">
        <v>271</v>
      </c>
      <c r="AR78" s="78" t="s">
        <v>434</v>
      </c>
      <c r="AS78" s="78"/>
      <c r="AT78" s="78"/>
      <c r="AU78" s="78"/>
      <c r="AV78" s="78" t="s">
        <v>435</v>
      </c>
      <c r="AW78" s="78"/>
      <c r="AX78" s="78"/>
      <c r="AY78" s="78"/>
      <c r="AZ78" s="78"/>
      <c r="BA78" s="66">
        <v>30000</v>
      </c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8"/>
      <c r="BO78" s="66">
        <v>693247.08</v>
      </c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8"/>
      <c r="CC78" s="66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8"/>
      <c r="CQ78" s="66">
        <f>SUM(BA78:CC78)</f>
        <v>723247.08</v>
      </c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8"/>
    </row>
    <row r="79" spans="1:109" ht="11.25" customHeight="1">
      <c r="A79" s="75" t="s">
        <v>436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7"/>
      <c r="AQ79" s="12" t="s">
        <v>271</v>
      </c>
      <c r="AR79" s="78" t="s">
        <v>437</v>
      </c>
      <c r="AS79" s="78"/>
      <c r="AT79" s="78"/>
      <c r="AU79" s="78"/>
      <c r="AV79" s="78"/>
      <c r="AW79" s="78"/>
      <c r="AX79" s="78"/>
      <c r="AY79" s="78"/>
      <c r="AZ79" s="78"/>
      <c r="BA79" s="66">
        <f>BA80-BA81</f>
        <v>0</v>
      </c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8"/>
      <c r="BO79" s="66">
        <f>BO80-BO81</f>
        <v>0</v>
      </c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8"/>
      <c r="CC79" s="66">
        <f>CC80-CC81</f>
        <v>0</v>
      </c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8"/>
      <c r="CQ79" s="66">
        <f>CQ80-CQ81</f>
        <v>0</v>
      </c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8"/>
    </row>
    <row r="80" spans="1:109" ht="22.5" customHeight="1">
      <c r="A80" s="75" t="s">
        <v>438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7"/>
      <c r="AQ80" s="12" t="s">
        <v>271</v>
      </c>
      <c r="AR80" s="78" t="s">
        <v>439</v>
      </c>
      <c r="AS80" s="78"/>
      <c r="AT80" s="78"/>
      <c r="AU80" s="78"/>
      <c r="AV80" s="78" t="s">
        <v>430</v>
      </c>
      <c r="AW80" s="78"/>
      <c r="AX80" s="78"/>
      <c r="AY80" s="78"/>
      <c r="AZ80" s="78"/>
      <c r="BA80" s="66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8"/>
      <c r="BO80" s="66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8"/>
      <c r="CC80" s="66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8"/>
      <c r="CQ80" s="66">
        <f>SUM(BA80:CC80)</f>
        <v>0</v>
      </c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8"/>
    </row>
    <row r="81" spans="1:109" ht="11.25" customHeight="1">
      <c r="A81" s="75" t="s">
        <v>440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7"/>
      <c r="AQ81" s="12" t="s">
        <v>271</v>
      </c>
      <c r="AR81" s="78" t="s">
        <v>441</v>
      </c>
      <c r="AS81" s="78"/>
      <c r="AT81" s="78"/>
      <c r="AU81" s="78"/>
      <c r="AV81" s="78" t="s">
        <v>442</v>
      </c>
      <c r="AW81" s="78"/>
      <c r="AX81" s="78"/>
      <c r="AY81" s="78"/>
      <c r="AZ81" s="78"/>
      <c r="BA81" s="66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8"/>
      <c r="BO81" s="66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8"/>
      <c r="CC81" s="66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8"/>
      <c r="CQ81" s="66">
        <f>SUM(BA81:CC81)</f>
        <v>0</v>
      </c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8"/>
    </row>
    <row r="82" spans="1:109" ht="11.25" customHeight="1">
      <c r="A82" s="75" t="s">
        <v>443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7"/>
      <c r="AQ82" s="12" t="s">
        <v>271</v>
      </c>
      <c r="AR82" s="78" t="s">
        <v>444</v>
      </c>
      <c r="AS82" s="78"/>
      <c r="AT82" s="78"/>
      <c r="AU82" s="78"/>
      <c r="AV82" s="78"/>
      <c r="AW82" s="78"/>
      <c r="AX82" s="78"/>
      <c r="AY82" s="78"/>
      <c r="AZ82" s="78"/>
      <c r="BA82" s="66">
        <f>BA83-BA84</f>
        <v>0</v>
      </c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8"/>
      <c r="BO82" s="66">
        <f>BO83-BO84</f>
        <v>27680317.2</v>
      </c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8"/>
      <c r="CC82" s="66">
        <f>CC83-CC84</f>
        <v>0</v>
      </c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8"/>
      <c r="CQ82" s="66">
        <f>CQ83-CQ84</f>
        <v>27680317.2</v>
      </c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8"/>
    </row>
    <row r="83" spans="1:109" ht="22.5" customHeight="1">
      <c r="A83" s="75" t="s">
        <v>445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7"/>
      <c r="AQ83" s="12" t="s">
        <v>271</v>
      </c>
      <c r="AR83" s="78" t="s">
        <v>446</v>
      </c>
      <c r="AS83" s="78"/>
      <c r="AT83" s="78"/>
      <c r="AU83" s="78"/>
      <c r="AV83" s="78" t="s">
        <v>437</v>
      </c>
      <c r="AW83" s="78"/>
      <c r="AX83" s="78"/>
      <c r="AY83" s="78"/>
      <c r="AZ83" s="78"/>
      <c r="BA83" s="66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8"/>
      <c r="BO83" s="66">
        <v>27680317.2</v>
      </c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8"/>
      <c r="CC83" s="66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8"/>
      <c r="CQ83" s="66">
        <f>SUM(BA83:CC83)</f>
        <v>27680317.2</v>
      </c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8"/>
    </row>
    <row r="84" spans="1:109" ht="11.25" customHeight="1">
      <c r="A84" s="75" t="s">
        <v>447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7"/>
      <c r="AQ84" s="12" t="s">
        <v>271</v>
      </c>
      <c r="AR84" s="78" t="s">
        <v>448</v>
      </c>
      <c r="AS84" s="78"/>
      <c r="AT84" s="78"/>
      <c r="AU84" s="78"/>
      <c r="AV84" s="78" t="s">
        <v>449</v>
      </c>
      <c r="AW84" s="78"/>
      <c r="AX84" s="78"/>
      <c r="AY84" s="78"/>
      <c r="AZ84" s="78"/>
      <c r="BA84" s="66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8"/>
      <c r="BO84" s="66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8"/>
      <c r="CC84" s="66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8"/>
      <c r="CQ84" s="66">
        <f>SUM(BA84:CC84)</f>
        <v>0</v>
      </c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8"/>
    </row>
    <row r="85" spans="1:109" ht="11.25" customHeight="1">
      <c r="A85" s="75" t="s">
        <v>450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7"/>
      <c r="AQ85" s="12" t="s">
        <v>271</v>
      </c>
      <c r="AR85" s="78" t="s">
        <v>451</v>
      </c>
      <c r="AS85" s="78"/>
      <c r="AT85" s="78"/>
      <c r="AU85" s="78"/>
      <c r="AV85" s="78"/>
      <c r="AW85" s="78"/>
      <c r="AX85" s="78"/>
      <c r="AY85" s="78"/>
      <c r="AZ85" s="78"/>
      <c r="BA85" s="66">
        <f>BA86-BA87</f>
        <v>0</v>
      </c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8"/>
      <c r="BO85" s="66">
        <f>BO86-BO87</f>
        <v>33379.310000000056</v>
      </c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8"/>
      <c r="CC85" s="66">
        <f>CC86-CC87</f>
        <v>0</v>
      </c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8"/>
      <c r="CQ85" s="66">
        <f>CQ86-CQ87</f>
        <v>33379.310000000056</v>
      </c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8"/>
    </row>
    <row r="86" spans="1:109" ht="22.5" customHeight="1">
      <c r="A86" s="75" t="s">
        <v>452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7"/>
      <c r="AQ86" s="12" t="s">
        <v>271</v>
      </c>
      <c r="AR86" s="78" t="s">
        <v>453</v>
      </c>
      <c r="AS86" s="78"/>
      <c r="AT86" s="78"/>
      <c r="AU86" s="78"/>
      <c r="AV86" s="78" t="s">
        <v>454</v>
      </c>
      <c r="AW86" s="78"/>
      <c r="AX86" s="78"/>
      <c r="AY86" s="78"/>
      <c r="AZ86" s="78"/>
      <c r="BA86" s="66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8"/>
      <c r="BO86" s="66">
        <v>2293705.79</v>
      </c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8"/>
      <c r="CC86" s="66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8"/>
      <c r="CQ86" s="66">
        <f>SUM(BA86:CC86)</f>
        <v>2293705.79</v>
      </c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8"/>
    </row>
    <row r="87" spans="1:109" ht="11.25" customHeight="1">
      <c r="A87" s="75" t="s">
        <v>455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7"/>
      <c r="AQ87" s="12" t="s">
        <v>271</v>
      </c>
      <c r="AR87" s="78" t="s">
        <v>456</v>
      </c>
      <c r="AS87" s="78"/>
      <c r="AT87" s="78"/>
      <c r="AU87" s="78"/>
      <c r="AV87" s="78" t="s">
        <v>457</v>
      </c>
      <c r="AW87" s="78"/>
      <c r="AX87" s="78"/>
      <c r="AY87" s="78"/>
      <c r="AZ87" s="78"/>
      <c r="BA87" s="66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8"/>
      <c r="BO87" s="66">
        <v>2260326.48</v>
      </c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8"/>
      <c r="CC87" s="66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8"/>
      <c r="CQ87" s="66">
        <f>SUM(BA87:CC87)</f>
        <v>2260326.48</v>
      </c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8"/>
    </row>
    <row r="88" spans="1:109" ht="22.5" customHeight="1">
      <c r="A88" s="75" t="s">
        <v>458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7"/>
      <c r="AQ88" s="12" t="s">
        <v>271</v>
      </c>
      <c r="AR88" s="78" t="s">
        <v>459</v>
      </c>
      <c r="AS88" s="78"/>
      <c r="AT88" s="78"/>
      <c r="AU88" s="78"/>
      <c r="AV88" s="78"/>
      <c r="AW88" s="78"/>
      <c r="AX88" s="78"/>
      <c r="AY88" s="78"/>
      <c r="AZ88" s="78"/>
      <c r="BA88" s="66">
        <f>BA89-BA90</f>
        <v>0</v>
      </c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8"/>
      <c r="BO88" s="66">
        <f>BO89-BO90</f>
        <v>0</v>
      </c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8"/>
      <c r="CC88" s="66">
        <f>CC89-CC90</f>
        <v>0</v>
      </c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8"/>
      <c r="CQ88" s="66">
        <f>CQ89-CQ90</f>
        <v>0</v>
      </c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8"/>
    </row>
    <row r="89" spans="1:109" ht="22.5" customHeight="1">
      <c r="A89" s="75" t="s">
        <v>460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7"/>
      <c r="AQ89" s="12" t="s">
        <v>271</v>
      </c>
      <c r="AR89" s="78" t="s">
        <v>461</v>
      </c>
      <c r="AS89" s="78"/>
      <c r="AT89" s="78"/>
      <c r="AU89" s="78"/>
      <c r="AV89" s="78" t="s">
        <v>462</v>
      </c>
      <c r="AW89" s="78"/>
      <c r="AX89" s="78"/>
      <c r="AY89" s="78"/>
      <c r="AZ89" s="78"/>
      <c r="BA89" s="66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8"/>
      <c r="BO89" s="66">
        <v>7986664.57</v>
      </c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8"/>
      <c r="CC89" s="66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8"/>
      <c r="CQ89" s="66">
        <f>SUM(BA89:CC89)</f>
        <v>7986664.57</v>
      </c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8"/>
    </row>
    <row r="90" spans="1:109" ht="11.25" customHeight="1">
      <c r="A90" s="75" t="s">
        <v>463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7"/>
      <c r="AQ90" s="12" t="s">
        <v>271</v>
      </c>
      <c r="AR90" s="78" t="s">
        <v>464</v>
      </c>
      <c r="AS90" s="78"/>
      <c r="AT90" s="78"/>
      <c r="AU90" s="78"/>
      <c r="AV90" s="78" t="s">
        <v>462</v>
      </c>
      <c r="AW90" s="78"/>
      <c r="AX90" s="78"/>
      <c r="AY90" s="78"/>
      <c r="AZ90" s="78"/>
      <c r="BA90" s="66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8"/>
      <c r="BO90" s="66">
        <v>7986664.57</v>
      </c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8"/>
      <c r="CC90" s="66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8"/>
      <c r="CQ90" s="66">
        <f>SUM(BA90:CC90)</f>
        <v>7986664.57</v>
      </c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8"/>
    </row>
    <row r="91" ht="11.25">
      <c r="DE91" s="9" t="s">
        <v>465</v>
      </c>
    </row>
    <row r="92" spans="1:109" s="6" customFormat="1" ht="35.25" customHeight="1">
      <c r="A92" s="79" t="s">
        <v>31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1"/>
      <c r="AQ92" s="11"/>
      <c r="AR92" s="82" t="s">
        <v>30</v>
      </c>
      <c r="AS92" s="80"/>
      <c r="AT92" s="80"/>
      <c r="AU92" s="81"/>
      <c r="AV92" s="82" t="s">
        <v>35</v>
      </c>
      <c r="AW92" s="80"/>
      <c r="AX92" s="80"/>
      <c r="AY92" s="80"/>
      <c r="AZ92" s="81"/>
      <c r="BA92" s="82" t="s">
        <v>36</v>
      </c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4"/>
      <c r="BO92" s="82" t="s">
        <v>37</v>
      </c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4"/>
      <c r="CC92" s="82" t="s">
        <v>38</v>
      </c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4"/>
      <c r="CQ92" s="79" t="s">
        <v>39</v>
      </c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1"/>
    </row>
    <row r="93" spans="1:109" s="6" customFormat="1" ht="11.25">
      <c r="A93" s="79">
        <v>1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1"/>
      <c r="AQ93" s="11"/>
      <c r="AR93" s="79">
        <v>2</v>
      </c>
      <c r="AS93" s="80"/>
      <c r="AT93" s="80"/>
      <c r="AU93" s="81"/>
      <c r="AV93" s="79">
        <v>3</v>
      </c>
      <c r="AW93" s="80"/>
      <c r="AX93" s="80"/>
      <c r="AY93" s="80"/>
      <c r="AZ93" s="81"/>
      <c r="BA93" s="79">
        <v>4</v>
      </c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1"/>
      <c r="BO93" s="79">
        <v>5</v>
      </c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1"/>
      <c r="CC93" s="79">
        <v>6</v>
      </c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1"/>
      <c r="CQ93" s="79">
        <v>7</v>
      </c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1"/>
    </row>
    <row r="94" spans="1:109" ht="22.5" customHeight="1">
      <c r="A94" s="75" t="s">
        <v>466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7"/>
      <c r="AQ94" s="12" t="s">
        <v>271</v>
      </c>
      <c r="AR94" s="78" t="s">
        <v>467</v>
      </c>
      <c r="AS94" s="78"/>
      <c r="AT94" s="78"/>
      <c r="AU94" s="78"/>
      <c r="AV94" s="78"/>
      <c r="AW94" s="78"/>
      <c r="AX94" s="78"/>
      <c r="AY94" s="78"/>
      <c r="AZ94" s="78"/>
      <c r="BA94" s="66">
        <f>BA95-BA117</f>
        <v>30000</v>
      </c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8"/>
      <c r="BO94" s="66">
        <f>BO95-BO117</f>
        <v>-27903795.699999996</v>
      </c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8"/>
      <c r="CC94" s="66">
        <f>CC95-CC117</f>
        <v>0</v>
      </c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8"/>
      <c r="CQ94" s="66">
        <f>CQ95-CQ117</f>
        <v>-27873795.699999996</v>
      </c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8"/>
    </row>
    <row r="95" spans="1:109" ht="22.5" customHeight="1">
      <c r="A95" s="75" t="s">
        <v>468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7"/>
      <c r="AQ95" s="12" t="s">
        <v>271</v>
      </c>
      <c r="AR95" s="78" t="s">
        <v>469</v>
      </c>
      <c r="AS95" s="78"/>
      <c r="AT95" s="78"/>
      <c r="AU95" s="78"/>
      <c r="AV95" s="78"/>
      <c r="AW95" s="78"/>
      <c r="AX95" s="78"/>
      <c r="AY95" s="78"/>
      <c r="AZ95" s="78"/>
      <c r="BA95" s="66">
        <f>SUM(BA96,BA99,BA102,BA105,BA108,BA111)</f>
        <v>0</v>
      </c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8"/>
      <c r="BO95" s="66">
        <f>SUM(BO96,BO99,BO102,BO105,BO108,BO111)</f>
        <v>-27863896.279999997</v>
      </c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8"/>
      <c r="CC95" s="66">
        <f>SUM(CC96,CC99,CC102,CC105,CC108,CC111)</f>
        <v>0</v>
      </c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8"/>
      <c r="CQ95" s="66">
        <f>SUM(CQ96,CQ99,CQ102,CQ105,CQ108,CQ111)</f>
        <v>-27863896.279999997</v>
      </c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8"/>
    </row>
    <row r="96" spans="1:109" ht="11.25" customHeight="1">
      <c r="A96" s="75" t="s">
        <v>470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7"/>
      <c r="AQ96" s="12" t="s">
        <v>271</v>
      </c>
      <c r="AR96" s="78" t="s">
        <v>435</v>
      </c>
      <c r="AS96" s="78"/>
      <c r="AT96" s="78"/>
      <c r="AU96" s="78"/>
      <c r="AV96" s="78"/>
      <c r="AW96" s="78"/>
      <c r="AX96" s="78"/>
      <c r="AY96" s="78"/>
      <c r="AZ96" s="78"/>
      <c r="BA96" s="66">
        <f>BA97-BA98</f>
        <v>0</v>
      </c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8"/>
      <c r="BO96" s="66">
        <f>BO97-BO98</f>
        <v>-6774.480000000447</v>
      </c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8"/>
      <c r="CC96" s="66">
        <f>CC97-CC98</f>
        <v>0</v>
      </c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8"/>
      <c r="CQ96" s="66">
        <f>CQ97-CQ98</f>
        <v>-6774.480000000447</v>
      </c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8"/>
    </row>
    <row r="97" spans="1:109" ht="22.5" customHeight="1">
      <c r="A97" s="75" t="s">
        <v>471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7"/>
      <c r="AQ97" s="12" t="s">
        <v>271</v>
      </c>
      <c r="AR97" s="78" t="s">
        <v>472</v>
      </c>
      <c r="AS97" s="78"/>
      <c r="AT97" s="78"/>
      <c r="AU97" s="78"/>
      <c r="AV97" s="78" t="s">
        <v>473</v>
      </c>
      <c r="AW97" s="78"/>
      <c r="AX97" s="78"/>
      <c r="AY97" s="78"/>
      <c r="AZ97" s="78"/>
      <c r="BA97" s="66">
        <v>105110</v>
      </c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8"/>
      <c r="BO97" s="66">
        <v>13954329.24</v>
      </c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8"/>
      <c r="CC97" s="66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8"/>
      <c r="CQ97" s="66">
        <f>SUM(BA97:CC97)</f>
        <v>14059439.24</v>
      </c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8"/>
    </row>
    <row r="98" spans="1:109" ht="11.25" customHeight="1">
      <c r="A98" s="75" t="s">
        <v>474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7"/>
      <c r="AQ98" s="12" t="s">
        <v>271</v>
      </c>
      <c r="AR98" s="78" t="s">
        <v>475</v>
      </c>
      <c r="AS98" s="78"/>
      <c r="AT98" s="78"/>
      <c r="AU98" s="78"/>
      <c r="AV98" s="78" t="s">
        <v>476</v>
      </c>
      <c r="AW98" s="78"/>
      <c r="AX98" s="78"/>
      <c r="AY98" s="78"/>
      <c r="AZ98" s="78"/>
      <c r="BA98" s="66">
        <v>105110</v>
      </c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8"/>
      <c r="BO98" s="66">
        <v>13961103.72</v>
      </c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8"/>
      <c r="CC98" s="66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8"/>
      <c r="CQ98" s="66">
        <f>SUM(BA98:CC98)</f>
        <v>14066213.72</v>
      </c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8"/>
    </row>
    <row r="99" spans="1:109" ht="11.25" customHeight="1">
      <c r="A99" s="75" t="s">
        <v>477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7"/>
      <c r="AQ99" s="12" t="s">
        <v>271</v>
      </c>
      <c r="AR99" s="78" t="s">
        <v>442</v>
      </c>
      <c r="AS99" s="78"/>
      <c r="AT99" s="78"/>
      <c r="AU99" s="78"/>
      <c r="AV99" s="78"/>
      <c r="AW99" s="78"/>
      <c r="AX99" s="78"/>
      <c r="AY99" s="78"/>
      <c r="AZ99" s="78"/>
      <c r="BA99" s="66">
        <f>BA100-BA101</f>
        <v>0</v>
      </c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8"/>
      <c r="BO99" s="66">
        <f>BO100-BO101</f>
        <v>0</v>
      </c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8"/>
      <c r="CC99" s="66">
        <f>CC100-CC101</f>
        <v>0</v>
      </c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8"/>
      <c r="CQ99" s="66">
        <f>CQ100-CQ101</f>
        <v>0</v>
      </c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8"/>
    </row>
    <row r="100" spans="1:109" ht="22.5" customHeight="1">
      <c r="A100" s="75" t="s">
        <v>478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7"/>
      <c r="AQ100" s="12" t="s">
        <v>271</v>
      </c>
      <c r="AR100" s="78" t="s">
        <v>479</v>
      </c>
      <c r="AS100" s="78"/>
      <c r="AT100" s="78"/>
      <c r="AU100" s="78"/>
      <c r="AV100" s="78" t="s">
        <v>480</v>
      </c>
      <c r="AW100" s="78"/>
      <c r="AX100" s="78"/>
      <c r="AY100" s="78"/>
      <c r="AZ100" s="78"/>
      <c r="BA100" s="66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8"/>
      <c r="BO100" s="66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8"/>
      <c r="CC100" s="66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8"/>
      <c r="CQ100" s="66">
        <f>SUM(BA100:CC100)</f>
        <v>0</v>
      </c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8"/>
    </row>
    <row r="101" spans="1:109" ht="11.25" customHeight="1">
      <c r="A101" s="75" t="s">
        <v>481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7"/>
      <c r="AQ101" s="12" t="s">
        <v>271</v>
      </c>
      <c r="AR101" s="78" t="s">
        <v>482</v>
      </c>
      <c r="AS101" s="78"/>
      <c r="AT101" s="78"/>
      <c r="AU101" s="78"/>
      <c r="AV101" s="78" t="s">
        <v>483</v>
      </c>
      <c r="AW101" s="78"/>
      <c r="AX101" s="78"/>
      <c r="AY101" s="78"/>
      <c r="AZ101" s="78"/>
      <c r="BA101" s="66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8"/>
      <c r="BO101" s="66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8"/>
      <c r="CC101" s="66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8"/>
      <c r="CQ101" s="66">
        <f>SUM(BA101:CC101)</f>
        <v>0</v>
      </c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8"/>
    </row>
    <row r="102" spans="1:109" ht="11.25" customHeight="1">
      <c r="A102" s="75" t="s">
        <v>484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7"/>
      <c r="AQ102" s="12" t="s">
        <v>271</v>
      </c>
      <c r="AR102" s="78" t="s">
        <v>457</v>
      </c>
      <c r="AS102" s="78"/>
      <c r="AT102" s="78"/>
      <c r="AU102" s="78"/>
      <c r="AV102" s="78"/>
      <c r="AW102" s="78"/>
      <c r="AX102" s="78"/>
      <c r="AY102" s="78"/>
      <c r="AZ102" s="78"/>
      <c r="BA102" s="66">
        <f>BA103-BA104</f>
        <v>0</v>
      </c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8"/>
      <c r="BO102" s="66">
        <f>BO103-BO104</f>
        <v>0</v>
      </c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8"/>
      <c r="CC102" s="66">
        <f>CC103-CC104</f>
        <v>0</v>
      </c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8"/>
      <c r="CQ102" s="66">
        <f>CQ103-CQ104</f>
        <v>0</v>
      </c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8"/>
    </row>
    <row r="103" spans="1:109" ht="22.5" customHeight="1">
      <c r="A103" s="75" t="s">
        <v>485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7"/>
      <c r="AQ103" s="12" t="s">
        <v>271</v>
      </c>
      <c r="AR103" s="78" t="s">
        <v>486</v>
      </c>
      <c r="AS103" s="78"/>
      <c r="AT103" s="78"/>
      <c r="AU103" s="78"/>
      <c r="AV103" s="78" t="s">
        <v>487</v>
      </c>
      <c r="AW103" s="78"/>
      <c r="AX103" s="78"/>
      <c r="AY103" s="78"/>
      <c r="AZ103" s="78"/>
      <c r="BA103" s="66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8"/>
      <c r="BO103" s="66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8"/>
      <c r="CC103" s="66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8"/>
      <c r="CQ103" s="66">
        <f>SUM(BA103:CC103)</f>
        <v>0</v>
      </c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8"/>
    </row>
    <row r="104" spans="1:109" ht="11.25" customHeight="1">
      <c r="A104" s="75" t="s">
        <v>488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7"/>
      <c r="AQ104" s="12" t="s">
        <v>271</v>
      </c>
      <c r="AR104" s="78" t="s">
        <v>489</v>
      </c>
      <c r="AS104" s="78"/>
      <c r="AT104" s="78"/>
      <c r="AU104" s="78"/>
      <c r="AV104" s="78" t="s">
        <v>490</v>
      </c>
      <c r="AW104" s="78"/>
      <c r="AX104" s="78"/>
      <c r="AY104" s="78"/>
      <c r="AZ104" s="78"/>
      <c r="BA104" s="66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8"/>
      <c r="BO104" s="66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8"/>
      <c r="CC104" s="66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8"/>
      <c r="CQ104" s="66">
        <f>SUM(BA104:CC104)</f>
        <v>0</v>
      </c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8"/>
    </row>
    <row r="105" spans="1:109" ht="11.25" customHeight="1">
      <c r="A105" s="75" t="s">
        <v>491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7"/>
      <c r="AQ105" s="12" t="s">
        <v>271</v>
      </c>
      <c r="AR105" s="78" t="s">
        <v>492</v>
      </c>
      <c r="AS105" s="78"/>
      <c r="AT105" s="78"/>
      <c r="AU105" s="78"/>
      <c r="AV105" s="78"/>
      <c r="AW105" s="78"/>
      <c r="AX105" s="78"/>
      <c r="AY105" s="78"/>
      <c r="AZ105" s="78"/>
      <c r="BA105" s="66">
        <f>BA106-BA107</f>
        <v>0</v>
      </c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8"/>
      <c r="BO105" s="66">
        <f>BO106-BO107</f>
        <v>0</v>
      </c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8"/>
      <c r="CC105" s="66">
        <f>CC106-CC107</f>
        <v>0</v>
      </c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8"/>
      <c r="CQ105" s="66">
        <f>CQ106-CQ107</f>
        <v>0</v>
      </c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8"/>
    </row>
    <row r="106" spans="1:109" ht="22.5" customHeight="1">
      <c r="A106" s="75" t="s">
        <v>493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7"/>
      <c r="AQ106" s="12" t="s">
        <v>271</v>
      </c>
      <c r="AR106" s="78" t="s">
        <v>494</v>
      </c>
      <c r="AS106" s="78"/>
      <c r="AT106" s="78"/>
      <c r="AU106" s="78"/>
      <c r="AV106" s="78" t="s">
        <v>495</v>
      </c>
      <c r="AW106" s="78"/>
      <c r="AX106" s="78"/>
      <c r="AY106" s="78"/>
      <c r="AZ106" s="78"/>
      <c r="BA106" s="66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8"/>
      <c r="BO106" s="66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8"/>
      <c r="CC106" s="66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8"/>
      <c r="CQ106" s="66">
        <f>SUM(BA106:CC106)</f>
        <v>0</v>
      </c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8"/>
    </row>
    <row r="107" spans="1:109" ht="22.5" customHeight="1">
      <c r="A107" s="75" t="s">
        <v>496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7"/>
      <c r="AQ107" s="12" t="s">
        <v>271</v>
      </c>
      <c r="AR107" s="78" t="s">
        <v>497</v>
      </c>
      <c r="AS107" s="78"/>
      <c r="AT107" s="78"/>
      <c r="AU107" s="78"/>
      <c r="AV107" s="78" t="s">
        <v>498</v>
      </c>
      <c r="AW107" s="78"/>
      <c r="AX107" s="78"/>
      <c r="AY107" s="78"/>
      <c r="AZ107" s="78"/>
      <c r="BA107" s="66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8"/>
      <c r="BO107" s="66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8"/>
      <c r="CC107" s="66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8"/>
      <c r="CQ107" s="66">
        <f>SUM(BA107:CC107)</f>
        <v>0</v>
      </c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8"/>
    </row>
    <row r="108" spans="1:109" ht="11.25" customHeight="1">
      <c r="A108" s="75" t="s">
        <v>499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7"/>
      <c r="AQ108" s="12" t="s">
        <v>271</v>
      </c>
      <c r="AR108" s="78" t="s">
        <v>500</v>
      </c>
      <c r="AS108" s="78"/>
      <c r="AT108" s="78"/>
      <c r="AU108" s="78"/>
      <c r="AV108" s="78"/>
      <c r="AW108" s="78"/>
      <c r="AX108" s="78"/>
      <c r="AY108" s="78"/>
      <c r="AZ108" s="78"/>
      <c r="BA108" s="66">
        <f>BA109-BA110</f>
        <v>0</v>
      </c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8"/>
      <c r="BO108" s="66">
        <f>BO109-BO110</f>
        <v>0</v>
      </c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8"/>
      <c r="CC108" s="66">
        <f>CC109-CC110</f>
        <v>0</v>
      </c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8"/>
      <c r="CQ108" s="66">
        <f>CQ109-CQ110</f>
        <v>0</v>
      </c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8"/>
    </row>
    <row r="109" spans="1:109" ht="22.5" customHeight="1">
      <c r="A109" s="75" t="s">
        <v>501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7"/>
      <c r="AQ109" s="12" t="s">
        <v>271</v>
      </c>
      <c r="AR109" s="78" t="s">
        <v>502</v>
      </c>
      <c r="AS109" s="78"/>
      <c r="AT109" s="78"/>
      <c r="AU109" s="78"/>
      <c r="AV109" s="78" t="s">
        <v>503</v>
      </c>
      <c r="AW109" s="78"/>
      <c r="AX109" s="78"/>
      <c r="AY109" s="78"/>
      <c r="AZ109" s="78"/>
      <c r="BA109" s="66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8"/>
      <c r="BO109" s="66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8"/>
      <c r="CC109" s="66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8"/>
      <c r="CQ109" s="66">
        <f>SUM(BA109:CC109)</f>
        <v>0</v>
      </c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8"/>
    </row>
    <row r="110" spans="1:109" ht="11.25" customHeight="1">
      <c r="A110" s="75" t="s">
        <v>504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7"/>
      <c r="AQ110" s="12" t="s">
        <v>271</v>
      </c>
      <c r="AR110" s="78" t="s">
        <v>505</v>
      </c>
      <c r="AS110" s="78"/>
      <c r="AT110" s="78"/>
      <c r="AU110" s="78"/>
      <c r="AV110" s="78" t="s">
        <v>506</v>
      </c>
      <c r="AW110" s="78"/>
      <c r="AX110" s="78"/>
      <c r="AY110" s="78"/>
      <c r="AZ110" s="78"/>
      <c r="BA110" s="66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8"/>
      <c r="BO110" s="66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8"/>
      <c r="CC110" s="66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8"/>
      <c r="CQ110" s="66">
        <f>SUM(BA110:CC110)</f>
        <v>0</v>
      </c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8"/>
    </row>
    <row r="111" spans="1:109" ht="11.25" customHeight="1">
      <c r="A111" s="75" t="s">
        <v>507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7"/>
      <c r="AQ111" s="12" t="s">
        <v>271</v>
      </c>
      <c r="AR111" s="78" t="s">
        <v>508</v>
      </c>
      <c r="AS111" s="78"/>
      <c r="AT111" s="78"/>
      <c r="AU111" s="78"/>
      <c r="AV111" s="78"/>
      <c r="AW111" s="78"/>
      <c r="AX111" s="78"/>
      <c r="AY111" s="78"/>
      <c r="AZ111" s="78"/>
      <c r="BA111" s="66">
        <f>BA112-BA113</f>
        <v>0</v>
      </c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8"/>
      <c r="BO111" s="66">
        <f>BO112-BO113</f>
        <v>-27857121.799999997</v>
      </c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8"/>
      <c r="CC111" s="66">
        <f>CC112-CC113</f>
        <v>0</v>
      </c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8"/>
      <c r="CQ111" s="66">
        <f>CQ112-CQ113</f>
        <v>-27857121.799999997</v>
      </c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8"/>
    </row>
    <row r="112" spans="1:109" ht="22.5" customHeight="1">
      <c r="A112" s="75" t="s">
        <v>509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7"/>
      <c r="AQ112" s="12" t="s">
        <v>271</v>
      </c>
      <c r="AR112" s="78" t="s">
        <v>510</v>
      </c>
      <c r="AS112" s="78"/>
      <c r="AT112" s="78"/>
      <c r="AU112" s="78"/>
      <c r="AV112" s="78" t="s">
        <v>511</v>
      </c>
      <c r="AW112" s="78"/>
      <c r="AX112" s="78"/>
      <c r="AY112" s="78"/>
      <c r="AZ112" s="78"/>
      <c r="BA112" s="66">
        <v>105114.63</v>
      </c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8"/>
      <c r="BO112" s="66">
        <v>14071401.18</v>
      </c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8"/>
      <c r="CC112" s="66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8"/>
      <c r="CQ112" s="66">
        <f>SUM(BA112:CC112)</f>
        <v>14176515.81</v>
      </c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8"/>
    </row>
    <row r="113" spans="1:109" ht="11.25" customHeight="1">
      <c r="A113" s="75" t="s">
        <v>512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7"/>
      <c r="AQ113" s="12" t="s">
        <v>271</v>
      </c>
      <c r="AR113" s="78" t="s">
        <v>513</v>
      </c>
      <c r="AS113" s="78"/>
      <c r="AT113" s="78"/>
      <c r="AU113" s="78"/>
      <c r="AV113" s="78" t="s">
        <v>514</v>
      </c>
      <c r="AW113" s="78"/>
      <c r="AX113" s="78"/>
      <c r="AY113" s="78"/>
      <c r="AZ113" s="78"/>
      <c r="BA113" s="66">
        <v>105114.63</v>
      </c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8"/>
      <c r="BO113" s="66">
        <v>41928522.98</v>
      </c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8"/>
      <c r="CC113" s="66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8"/>
      <c r="CQ113" s="66">
        <f>SUM(BA113:CC113)</f>
        <v>42033637.61</v>
      </c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8"/>
    </row>
    <row r="114" ht="11.25">
      <c r="DE114" s="9" t="s">
        <v>515</v>
      </c>
    </row>
    <row r="115" spans="1:109" s="6" customFormat="1" ht="35.25" customHeight="1">
      <c r="A115" s="79" t="s">
        <v>31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1"/>
      <c r="AQ115" s="11"/>
      <c r="AR115" s="82" t="s">
        <v>30</v>
      </c>
      <c r="AS115" s="80"/>
      <c r="AT115" s="80"/>
      <c r="AU115" s="81"/>
      <c r="AV115" s="82" t="s">
        <v>35</v>
      </c>
      <c r="AW115" s="80"/>
      <c r="AX115" s="80"/>
      <c r="AY115" s="80"/>
      <c r="AZ115" s="81"/>
      <c r="BA115" s="82" t="s">
        <v>36</v>
      </c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4"/>
      <c r="BO115" s="82" t="s">
        <v>37</v>
      </c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4"/>
      <c r="CC115" s="82" t="s">
        <v>38</v>
      </c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4"/>
      <c r="CQ115" s="79" t="s">
        <v>39</v>
      </c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1"/>
    </row>
    <row r="116" spans="1:109" s="6" customFormat="1" ht="11.25">
      <c r="A116" s="79">
        <v>1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1"/>
      <c r="AQ116" s="11"/>
      <c r="AR116" s="79">
        <v>2</v>
      </c>
      <c r="AS116" s="80"/>
      <c r="AT116" s="80"/>
      <c r="AU116" s="81"/>
      <c r="AV116" s="79">
        <v>3</v>
      </c>
      <c r="AW116" s="80"/>
      <c r="AX116" s="80"/>
      <c r="AY116" s="80"/>
      <c r="AZ116" s="81"/>
      <c r="BA116" s="79">
        <v>4</v>
      </c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1"/>
      <c r="BO116" s="79">
        <v>5</v>
      </c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1"/>
      <c r="CC116" s="79">
        <v>6</v>
      </c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1"/>
      <c r="CQ116" s="79">
        <v>7</v>
      </c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1"/>
    </row>
    <row r="117" spans="1:109" ht="11.25" customHeight="1">
      <c r="A117" s="75" t="s">
        <v>516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7"/>
      <c r="AQ117" s="12" t="s">
        <v>271</v>
      </c>
      <c r="AR117" s="78" t="s">
        <v>473</v>
      </c>
      <c r="AS117" s="78"/>
      <c r="AT117" s="78"/>
      <c r="AU117" s="78"/>
      <c r="AV117" s="78"/>
      <c r="AW117" s="78"/>
      <c r="AX117" s="78"/>
      <c r="AY117" s="78"/>
      <c r="AZ117" s="78"/>
      <c r="BA117" s="66">
        <f>SUM(BA118,BA121,BA124)</f>
        <v>-30000</v>
      </c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8"/>
      <c r="BO117" s="66">
        <f>SUM(BO118,BO121,BO124)</f>
        <v>39899.419999999925</v>
      </c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8"/>
      <c r="CC117" s="66">
        <f>SUM(CC118,CC121,CC124)</f>
        <v>0</v>
      </c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8"/>
      <c r="CQ117" s="66">
        <f>SUM(CQ118,CQ121,CQ124)</f>
        <v>9899.419999999925</v>
      </c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8"/>
    </row>
    <row r="118" spans="1:109" ht="22.5" customHeight="1">
      <c r="A118" s="75" t="s">
        <v>517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7"/>
      <c r="AQ118" s="12" t="s">
        <v>271</v>
      </c>
      <c r="AR118" s="78" t="s">
        <v>480</v>
      </c>
      <c r="AS118" s="78"/>
      <c r="AT118" s="78"/>
      <c r="AU118" s="78"/>
      <c r="AV118" s="78"/>
      <c r="AW118" s="78"/>
      <c r="AX118" s="78"/>
      <c r="AY118" s="78"/>
      <c r="AZ118" s="78"/>
      <c r="BA118" s="66">
        <f>BA119-BA120</f>
        <v>0</v>
      </c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8"/>
      <c r="BO118" s="66">
        <f>BO119-BO120</f>
        <v>0</v>
      </c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8"/>
      <c r="CC118" s="66">
        <f>CC119-CC120</f>
        <v>0</v>
      </c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8"/>
      <c r="CQ118" s="66">
        <f>CQ119-CQ120</f>
        <v>0</v>
      </c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8"/>
    </row>
    <row r="119" spans="1:109" ht="22.5" customHeight="1">
      <c r="A119" s="75" t="s">
        <v>518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7"/>
      <c r="AQ119" s="12" t="s">
        <v>271</v>
      </c>
      <c r="AR119" s="78" t="s">
        <v>519</v>
      </c>
      <c r="AS119" s="78"/>
      <c r="AT119" s="78"/>
      <c r="AU119" s="78"/>
      <c r="AV119" s="78" t="s">
        <v>520</v>
      </c>
      <c r="AW119" s="78"/>
      <c r="AX119" s="78"/>
      <c r="AY119" s="78"/>
      <c r="AZ119" s="78"/>
      <c r="BA119" s="66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8"/>
      <c r="BO119" s="66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8"/>
      <c r="CC119" s="66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8"/>
      <c r="CQ119" s="66">
        <f>SUM(BA119:CC119)</f>
        <v>0</v>
      </c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8"/>
    </row>
    <row r="120" spans="1:109" ht="11.25" customHeight="1">
      <c r="A120" s="75" t="s">
        <v>521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7"/>
      <c r="AQ120" s="12" t="s">
        <v>271</v>
      </c>
      <c r="AR120" s="78" t="s">
        <v>522</v>
      </c>
      <c r="AS120" s="78"/>
      <c r="AT120" s="78"/>
      <c r="AU120" s="78"/>
      <c r="AV120" s="78" t="s">
        <v>523</v>
      </c>
      <c r="AW120" s="78"/>
      <c r="AX120" s="78"/>
      <c r="AY120" s="78"/>
      <c r="AZ120" s="78"/>
      <c r="BA120" s="66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8"/>
      <c r="BO120" s="66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8"/>
      <c r="CC120" s="66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8"/>
      <c r="CQ120" s="66">
        <f>SUM(BA120:CC120)</f>
        <v>0</v>
      </c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8"/>
    </row>
    <row r="121" spans="1:109" ht="22.5" customHeight="1">
      <c r="A121" s="75" t="s">
        <v>524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7"/>
      <c r="AQ121" s="12" t="s">
        <v>271</v>
      </c>
      <c r="AR121" s="78" t="s">
        <v>487</v>
      </c>
      <c r="AS121" s="78"/>
      <c r="AT121" s="78"/>
      <c r="AU121" s="78"/>
      <c r="AV121" s="78"/>
      <c r="AW121" s="78"/>
      <c r="AX121" s="78"/>
      <c r="AY121" s="78"/>
      <c r="AZ121" s="78"/>
      <c r="BA121" s="66">
        <f>BA122-BA123</f>
        <v>0</v>
      </c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8"/>
      <c r="BO121" s="66">
        <f>BO122-BO123</f>
        <v>0</v>
      </c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8"/>
      <c r="CC121" s="66">
        <f>CC122-CC123</f>
        <v>0</v>
      </c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8"/>
      <c r="CQ121" s="66">
        <f>CQ122-CQ123</f>
        <v>0</v>
      </c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8"/>
    </row>
    <row r="122" spans="1:109" ht="33.75" customHeight="1">
      <c r="A122" s="75" t="s">
        <v>525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7"/>
      <c r="AQ122" s="12" t="s">
        <v>271</v>
      </c>
      <c r="AR122" s="78" t="s">
        <v>526</v>
      </c>
      <c r="AS122" s="78"/>
      <c r="AT122" s="78"/>
      <c r="AU122" s="78"/>
      <c r="AV122" s="78" t="s">
        <v>527</v>
      </c>
      <c r="AW122" s="78"/>
      <c r="AX122" s="78"/>
      <c r="AY122" s="78"/>
      <c r="AZ122" s="78"/>
      <c r="BA122" s="66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8"/>
      <c r="BO122" s="66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8"/>
      <c r="CC122" s="66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8"/>
      <c r="CQ122" s="66">
        <f>SUM(BA122:CC122)</f>
        <v>0</v>
      </c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8"/>
    </row>
    <row r="123" spans="1:109" ht="22.5" customHeight="1">
      <c r="A123" s="75" t="s">
        <v>528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7"/>
      <c r="AQ123" s="12" t="s">
        <v>271</v>
      </c>
      <c r="AR123" s="78" t="s">
        <v>529</v>
      </c>
      <c r="AS123" s="78"/>
      <c r="AT123" s="78"/>
      <c r="AU123" s="78"/>
      <c r="AV123" s="78" t="s">
        <v>530</v>
      </c>
      <c r="AW123" s="78"/>
      <c r="AX123" s="78"/>
      <c r="AY123" s="78"/>
      <c r="AZ123" s="78"/>
      <c r="BA123" s="66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8"/>
      <c r="BO123" s="66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8"/>
      <c r="CC123" s="66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8"/>
      <c r="CQ123" s="66">
        <f>SUM(BA123:CC123)</f>
        <v>0</v>
      </c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8"/>
    </row>
    <row r="124" spans="1:109" ht="11.25" customHeight="1">
      <c r="A124" s="75" t="s">
        <v>531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7"/>
      <c r="AQ124" s="12" t="s">
        <v>271</v>
      </c>
      <c r="AR124" s="78" t="s">
        <v>495</v>
      </c>
      <c r="AS124" s="78"/>
      <c r="AT124" s="78"/>
      <c r="AU124" s="78"/>
      <c r="AV124" s="78"/>
      <c r="AW124" s="78"/>
      <c r="AX124" s="78"/>
      <c r="AY124" s="78"/>
      <c r="AZ124" s="78"/>
      <c r="BA124" s="66">
        <f>BA125-BA126</f>
        <v>-30000</v>
      </c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8"/>
      <c r="BO124" s="66">
        <f>BO125-BO126</f>
        <v>39899.419999999925</v>
      </c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8"/>
      <c r="CC124" s="66">
        <f>CC125-CC126</f>
        <v>0</v>
      </c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8"/>
      <c r="CQ124" s="66">
        <f>CQ125-CQ126</f>
        <v>9899.419999999925</v>
      </c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8"/>
    </row>
    <row r="125" spans="1:109" ht="22.5" customHeight="1">
      <c r="A125" s="75" t="s">
        <v>532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7"/>
      <c r="AQ125" s="12" t="s">
        <v>271</v>
      </c>
      <c r="AR125" s="78" t="s">
        <v>533</v>
      </c>
      <c r="AS125" s="78"/>
      <c r="AT125" s="78"/>
      <c r="AU125" s="78"/>
      <c r="AV125" s="78" t="s">
        <v>534</v>
      </c>
      <c r="AW125" s="78"/>
      <c r="AX125" s="78"/>
      <c r="AY125" s="78"/>
      <c r="AZ125" s="78"/>
      <c r="BA125" s="66">
        <v>105105.37</v>
      </c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8"/>
      <c r="BO125" s="66">
        <v>15765693.15</v>
      </c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8"/>
      <c r="CC125" s="66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8"/>
      <c r="CQ125" s="66">
        <f>SUM(BA125:CC125)</f>
        <v>15870798.52</v>
      </c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8"/>
    </row>
    <row r="126" spans="1:109" ht="11.25" customHeight="1">
      <c r="A126" s="75" t="s">
        <v>535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7"/>
      <c r="AQ126" s="12" t="s">
        <v>271</v>
      </c>
      <c r="AR126" s="78" t="s">
        <v>536</v>
      </c>
      <c r="AS126" s="78"/>
      <c r="AT126" s="78"/>
      <c r="AU126" s="78"/>
      <c r="AV126" s="78" t="s">
        <v>537</v>
      </c>
      <c r="AW126" s="78"/>
      <c r="AX126" s="78"/>
      <c r="AY126" s="78"/>
      <c r="AZ126" s="78"/>
      <c r="BA126" s="66">
        <v>135105.37</v>
      </c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8"/>
      <c r="BO126" s="66">
        <v>15725793.73</v>
      </c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8"/>
      <c r="CC126" s="66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8"/>
      <c r="CQ126" s="66">
        <f>SUM(BA126:CC126)</f>
        <v>15860899.1</v>
      </c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8"/>
    </row>
    <row r="129" spans="1:108" ht="11.25">
      <c r="A129" s="1" t="s">
        <v>1</v>
      </c>
      <c r="L129" s="71"/>
      <c r="M129" s="71"/>
      <c r="N129" s="71"/>
      <c r="O129" s="71"/>
      <c r="P129" s="71"/>
      <c r="Q129" s="71"/>
      <c r="R129" s="71"/>
      <c r="S129" s="71"/>
      <c r="T129" s="71"/>
      <c r="V129" s="73" t="s">
        <v>292</v>
      </c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BF129" s="1" t="s">
        <v>2</v>
      </c>
      <c r="BU129" s="71"/>
      <c r="BV129" s="71"/>
      <c r="BW129" s="71"/>
      <c r="BX129" s="71"/>
      <c r="BY129" s="71"/>
      <c r="BZ129" s="71"/>
      <c r="CA129" s="71"/>
      <c r="CB129" s="71"/>
      <c r="CC129" s="71"/>
      <c r="CD129" s="10"/>
      <c r="CE129" s="73" t="s">
        <v>293</v>
      </c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</row>
    <row r="130" spans="12:108" ht="11.25" customHeight="1">
      <c r="L130" s="72" t="s">
        <v>3</v>
      </c>
      <c r="M130" s="72"/>
      <c r="N130" s="72"/>
      <c r="O130" s="72"/>
      <c r="P130" s="72"/>
      <c r="Q130" s="72"/>
      <c r="R130" s="72"/>
      <c r="S130" s="72"/>
      <c r="T130" s="72"/>
      <c r="V130" s="72" t="s">
        <v>4</v>
      </c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BF130" s="1" t="s">
        <v>5</v>
      </c>
      <c r="BU130" s="72" t="s">
        <v>3</v>
      </c>
      <c r="BV130" s="72"/>
      <c r="BW130" s="72"/>
      <c r="BX130" s="72"/>
      <c r="BY130" s="72"/>
      <c r="BZ130" s="72"/>
      <c r="CA130" s="72"/>
      <c r="CB130" s="72"/>
      <c r="CC130" s="72"/>
      <c r="CD130" s="3"/>
      <c r="CE130" s="72" t="s">
        <v>4</v>
      </c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</row>
    <row r="131" spans="1:109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 s="69" t="s">
        <v>541</v>
      </c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/>
    </row>
    <row r="132" spans="1:109" ht="12.75">
      <c r="A132" s="1" t="s">
        <v>6</v>
      </c>
      <c r="B132"/>
      <c r="C132"/>
      <c r="D132"/>
      <c r="E132"/>
      <c r="F132"/>
      <c r="G132"/>
      <c r="H132"/>
      <c r="I132"/>
      <c r="J132"/>
      <c r="K132"/>
      <c r="L132" s="71"/>
      <c r="M132" s="71"/>
      <c r="N132" s="71"/>
      <c r="O132" s="71"/>
      <c r="P132" s="71"/>
      <c r="Q132" s="71"/>
      <c r="R132" s="71"/>
      <c r="S132" s="71"/>
      <c r="T132" s="71"/>
      <c r="U132"/>
      <c r="V132" s="73" t="s">
        <v>542</v>
      </c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/>
    </row>
    <row r="133" spans="1:109" ht="11.25" customHeight="1">
      <c r="A133"/>
      <c r="B133"/>
      <c r="C133"/>
      <c r="D133"/>
      <c r="E133"/>
      <c r="F133"/>
      <c r="G133"/>
      <c r="H133"/>
      <c r="I133"/>
      <c r="J133"/>
      <c r="K133"/>
      <c r="L133" s="72" t="s">
        <v>3</v>
      </c>
      <c r="M133" s="72"/>
      <c r="N133" s="72"/>
      <c r="O133" s="72"/>
      <c r="P133" s="72"/>
      <c r="Q133" s="72"/>
      <c r="R133" s="72"/>
      <c r="S133" s="72"/>
      <c r="T133" s="72"/>
      <c r="U133"/>
      <c r="V133" s="72" t="s">
        <v>4</v>
      </c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/>
    </row>
    <row r="134" spans="1:109" ht="12.75">
      <c r="A134"/>
      <c r="B134"/>
      <c r="C134"/>
      <c r="D134"/>
      <c r="E134"/>
      <c r="F134"/>
      <c r="G134"/>
      <c r="H134"/>
      <c r="I134"/>
      <c r="J134"/>
      <c r="K134"/>
      <c r="L134" s="3"/>
      <c r="M134" s="3"/>
      <c r="N134" s="3"/>
      <c r="O134" s="3"/>
      <c r="P134" s="3"/>
      <c r="Q134" s="3"/>
      <c r="R134" s="3"/>
      <c r="S134" s="3"/>
      <c r="T134" s="3"/>
      <c r="U134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 s="61" t="s">
        <v>7</v>
      </c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/>
    </row>
    <row r="135" spans="1:109" ht="11.25" customHeight="1">
      <c r="A135"/>
      <c r="B135"/>
      <c r="C135"/>
      <c r="D135"/>
      <c r="E135"/>
      <c r="F135"/>
      <c r="G135"/>
      <c r="H135"/>
      <c r="I135"/>
      <c r="J135"/>
      <c r="K135"/>
      <c r="L135" s="3"/>
      <c r="M135" s="3"/>
      <c r="N135" s="3"/>
      <c r="O135" s="3"/>
      <c r="P135" s="3"/>
      <c r="Q135" s="3"/>
      <c r="R135" s="3"/>
      <c r="S135" s="3"/>
      <c r="T135" s="3"/>
      <c r="U135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 s="72" t="s">
        <v>8</v>
      </c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/>
    </row>
    <row r="136" spans="1:109" ht="12.75">
      <c r="A136"/>
      <c r="B136"/>
      <c r="C136"/>
      <c r="D136"/>
      <c r="E136"/>
      <c r="F136"/>
      <c r="G136"/>
      <c r="H136"/>
      <c r="I136"/>
      <c r="J136"/>
      <c r="K136"/>
      <c r="L136" s="3"/>
      <c r="M136" s="3"/>
      <c r="N136" s="3"/>
      <c r="O136" s="3"/>
      <c r="P136" s="3"/>
      <c r="Q136" s="3"/>
      <c r="R136" s="3"/>
      <c r="S136" s="3"/>
      <c r="T136" s="3"/>
      <c r="U136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 s="1" t="s">
        <v>1</v>
      </c>
      <c r="BB136"/>
      <c r="BC136"/>
      <c r="BD136"/>
      <c r="BE136"/>
      <c r="BF136"/>
      <c r="BG136"/>
      <c r="BH136"/>
      <c r="BI136"/>
      <c r="BJ136"/>
      <c r="BK136"/>
      <c r="BL136"/>
      <c r="BM136"/>
      <c r="BN136" s="71" t="s">
        <v>543</v>
      </c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/>
      <c r="CA136" s="71"/>
      <c r="CB136" s="71"/>
      <c r="CC136" s="71"/>
      <c r="CD136" s="71"/>
      <c r="CE136" s="71"/>
      <c r="CF136" s="71"/>
      <c r="CG136" s="71"/>
      <c r="CH136" s="71"/>
      <c r="CI136" s="71"/>
      <c r="CJ136"/>
      <c r="CK136" s="73" t="s">
        <v>544</v>
      </c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/>
    </row>
    <row r="137" spans="1:109" ht="11.2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 s="1" t="s">
        <v>9</v>
      </c>
      <c r="BB137"/>
      <c r="BC137"/>
      <c r="BD137"/>
      <c r="BE137"/>
      <c r="BF137"/>
      <c r="BG137"/>
      <c r="BH137"/>
      <c r="BI137"/>
      <c r="BJ137"/>
      <c r="BK137"/>
      <c r="BL137"/>
      <c r="BM137"/>
      <c r="BN137" s="72" t="s">
        <v>10</v>
      </c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/>
      <c r="CA137" s="72" t="s">
        <v>3</v>
      </c>
      <c r="CB137" s="72"/>
      <c r="CC137" s="72"/>
      <c r="CD137" s="72"/>
      <c r="CE137" s="72"/>
      <c r="CF137" s="72"/>
      <c r="CG137" s="72"/>
      <c r="CH137" s="72"/>
      <c r="CI137" s="72"/>
      <c r="CJ137"/>
      <c r="CK137" s="72" t="s">
        <v>4</v>
      </c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/>
    </row>
    <row r="138" spans="1:109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/>
      <c r="BL138" s="3"/>
      <c r="BM138" s="3"/>
      <c r="BN138" s="3"/>
      <c r="BO138" s="3"/>
      <c r="BP138" s="3"/>
      <c r="BQ138" s="3"/>
      <c r="BR138" s="3"/>
      <c r="BS138" s="3"/>
      <c r="BT138" s="3"/>
      <c r="BU138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</row>
    <row r="139" spans="1:109" ht="12.75">
      <c r="A139" s="1" t="s">
        <v>11</v>
      </c>
      <c r="B139"/>
      <c r="C139"/>
      <c r="D139"/>
      <c r="E139"/>
      <c r="F139"/>
      <c r="G139"/>
      <c r="H139"/>
      <c r="I139" s="65" t="s">
        <v>545</v>
      </c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/>
      <c r="V139" s="65"/>
      <c r="W139" s="65"/>
      <c r="X139" s="65"/>
      <c r="Y139" s="65"/>
      <c r="Z139" s="65"/>
      <c r="AA139" s="65"/>
      <c r="AB139" s="65"/>
      <c r="AC139" s="65"/>
      <c r="AD139" s="65"/>
      <c r="AE139"/>
      <c r="AF139" s="73" t="s">
        <v>542</v>
      </c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/>
      <c r="AZ139" s="71" t="s">
        <v>546</v>
      </c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64"/>
      <c r="BP139" s="64"/>
      <c r="BQ139" s="64"/>
      <c r="BR139" s="64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</row>
    <row r="140" spans="1:109" ht="11.25" customHeight="1">
      <c r="A140"/>
      <c r="B140"/>
      <c r="C140"/>
      <c r="D140"/>
      <c r="E140"/>
      <c r="F140"/>
      <c r="G140"/>
      <c r="H140"/>
      <c r="I140" s="72" t="s">
        <v>10</v>
      </c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/>
      <c r="V140" s="72" t="s">
        <v>3</v>
      </c>
      <c r="W140" s="72"/>
      <c r="X140" s="72"/>
      <c r="Y140" s="72"/>
      <c r="Z140" s="72"/>
      <c r="AA140" s="72"/>
      <c r="AB140" s="72"/>
      <c r="AC140" s="72"/>
      <c r="AD140" s="72"/>
      <c r="AE140"/>
      <c r="AF140" s="72" t="s">
        <v>4</v>
      </c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/>
      <c r="AZ140" s="72" t="s">
        <v>84</v>
      </c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63"/>
      <c r="BP140" s="63"/>
      <c r="BQ140" s="63"/>
      <c r="BR140" s="63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</row>
    <row r="142" spans="1:109" ht="12.75" customHeight="1">
      <c r="A142" s="4" t="s">
        <v>12</v>
      </c>
      <c r="B142" s="73" t="s">
        <v>547</v>
      </c>
      <c r="C142" s="73"/>
      <c r="D142" s="62" t="s">
        <v>12</v>
      </c>
      <c r="E142" s="73" t="s">
        <v>287</v>
      </c>
      <c r="F142" s="73"/>
      <c r="G142" s="73"/>
      <c r="H142" s="73"/>
      <c r="I142" s="73"/>
      <c r="J142" s="73"/>
      <c r="K142" s="73"/>
      <c r="L142" s="73"/>
      <c r="M142" s="73"/>
      <c r="N142" s="73"/>
      <c r="O142"/>
      <c r="P142" s="74">
        <v>20</v>
      </c>
      <c r="Q142" s="74"/>
      <c r="R142" s="73" t="s">
        <v>288</v>
      </c>
      <c r="S142" s="73"/>
      <c r="T142" s="73"/>
      <c r="U142" s="2" t="s">
        <v>13</v>
      </c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</row>
    <row r="144" spans="1:109" ht="11.25">
      <c r="A144" s="86" t="s">
        <v>285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8"/>
      <c r="BA144" s="85">
        <f>(BA72-BA73+BA74)-(BA75+BA94)</f>
        <v>0</v>
      </c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>
        <f>(BO72-BO73+BO74)-(BO75+BO94)</f>
        <v>-7.450580596923828E-09</v>
      </c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>
        <f>(CC72-CC73+CC74)-(CC75+CC94)</f>
        <v>0</v>
      </c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>
        <f>(CQ72-CQ73+CQ74)-(CQ75+CQ94)</f>
        <v>-1.862645149230957E-09</v>
      </c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</row>
  </sheetData>
  <sheetProtection/>
  <mergeCells count="816">
    <mergeCell ref="CU10:DE10"/>
    <mergeCell ref="V129:AU129"/>
    <mergeCell ref="V130:AU130"/>
    <mergeCell ref="L129:T129"/>
    <mergeCell ref="V6:CJ6"/>
    <mergeCell ref="V7:CJ7"/>
    <mergeCell ref="CU11:DE11"/>
    <mergeCell ref="CU7:DE7"/>
    <mergeCell ref="V8:CJ8"/>
    <mergeCell ref="V9:CJ10"/>
    <mergeCell ref="BU130:CC130"/>
    <mergeCell ref="CU2:DE2"/>
    <mergeCell ref="CU3:DE3"/>
    <mergeCell ref="AI4:AK4"/>
    <mergeCell ref="AL4:AX4"/>
    <mergeCell ref="AZ4:BA4"/>
    <mergeCell ref="BB4:BD4"/>
    <mergeCell ref="CU4:DE4"/>
    <mergeCell ref="CU8:DE8"/>
    <mergeCell ref="CU9:DE9"/>
    <mergeCell ref="CQ144:DE144"/>
    <mergeCell ref="A144:AZ144"/>
    <mergeCell ref="BA144:BN144"/>
    <mergeCell ref="BO144:CB144"/>
    <mergeCell ref="CC144:CP144"/>
    <mergeCell ref="CU5:DE5"/>
    <mergeCell ref="CU6:DE6"/>
    <mergeCell ref="CE129:DD129"/>
    <mergeCell ref="CE130:DD130"/>
    <mergeCell ref="BU129:CC129"/>
    <mergeCell ref="CC15:CP15"/>
    <mergeCell ref="CQ15:DE15"/>
    <mergeCell ref="A14:AP14"/>
    <mergeCell ref="AR14:AU14"/>
    <mergeCell ref="AV14:AZ14"/>
    <mergeCell ref="BA14:BN14"/>
    <mergeCell ref="BO14:CB14"/>
    <mergeCell ref="CC14:CP14"/>
    <mergeCell ref="AV16:AZ16"/>
    <mergeCell ref="BA16:BN16"/>
    <mergeCell ref="BO16:CB16"/>
    <mergeCell ref="CC16:CP16"/>
    <mergeCell ref="CQ14:DE14"/>
    <mergeCell ref="A15:AP15"/>
    <mergeCell ref="AR15:AU15"/>
    <mergeCell ref="AV15:AZ15"/>
    <mergeCell ref="BA15:BN15"/>
    <mergeCell ref="BO15:CB15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CC36:CP36"/>
    <mergeCell ref="CQ36:DE36"/>
    <mergeCell ref="A34:AP34"/>
    <mergeCell ref="AR34:AU34"/>
    <mergeCell ref="AV34:AZ34"/>
    <mergeCell ref="BA34:BN34"/>
    <mergeCell ref="BO34:CB34"/>
    <mergeCell ref="CC34:CP34"/>
    <mergeCell ref="AV37:AZ37"/>
    <mergeCell ref="BA37:BN37"/>
    <mergeCell ref="BO37:CB37"/>
    <mergeCell ref="CC37:CP37"/>
    <mergeCell ref="CQ34:DE34"/>
    <mergeCell ref="A36:AP36"/>
    <mergeCell ref="AR36:AU36"/>
    <mergeCell ref="AV36:AZ36"/>
    <mergeCell ref="BA36:BN36"/>
    <mergeCell ref="BO36:CB36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AV90:AZ90"/>
    <mergeCell ref="BA90:BN90"/>
    <mergeCell ref="BO90:CB90"/>
    <mergeCell ref="CC90:CP90"/>
    <mergeCell ref="CQ88:DE88"/>
    <mergeCell ref="A89:AP89"/>
    <mergeCell ref="AR89:AU89"/>
    <mergeCell ref="AV89:AZ89"/>
    <mergeCell ref="BA89:BN89"/>
    <mergeCell ref="BO89:CB89"/>
    <mergeCell ref="CQ90:DE90"/>
    <mergeCell ref="A92:AP92"/>
    <mergeCell ref="AR92:AU92"/>
    <mergeCell ref="AV92:AZ92"/>
    <mergeCell ref="BA92:BN92"/>
    <mergeCell ref="BO92:CB92"/>
    <mergeCell ref="CC92:CP92"/>
    <mergeCell ref="CQ92:DE92"/>
    <mergeCell ref="A90:AP90"/>
    <mergeCell ref="AR90:AU90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CC115:CP115"/>
    <mergeCell ref="CQ115:DE115"/>
    <mergeCell ref="A113:AP113"/>
    <mergeCell ref="AR113:AU113"/>
    <mergeCell ref="AV113:AZ113"/>
    <mergeCell ref="BA113:BN113"/>
    <mergeCell ref="BO113:CB113"/>
    <mergeCell ref="CC113:CP113"/>
    <mergeCell ref="AV116:AZ116"/>
    <mergeCell ref="BA116:BN116"/>
    <mergeCell ref="BO116:CB116"/>
    <mergeCell ref="CC116:CP116"/>
    <mergeCell ref="CQ113:DE113"/>
    <mergeCell ref="A115:AP115"/>
    <mergeCell ref="AR115:AU115"/>
    <mergeCell ref="AV115:AZ115"/>
    <mergeCell ref="BA115:BN115"/>
    <mergeCell ref="BO115:CB115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F140:AX140"/>
    <mergeCell ref="CK136:DD136"/>
    <mergeCell ref="CK137:DD137"/>
    <mergeCell ref="A126:AP126"/>
    <mergeCell ref="AR126:AU126"/>
    <mergeCell ref="AV126:AZ126"/>
    <mergeCell ref="BA126:BN126"/>
    <mergeCell ref="BO126:CB126"/>
    <mergeCell ref="CC126:CP126"/>
    <mergeCell ref="L130:T130"/>
    <mergeCell ref="I140:T140"/>
    <mergeCell ref="AF139:AX139"/>
    <mergeCell ref="V140:AD140"/>
    <mergeCell ref="BU135:DD135"/>
    <mergeCell ref="AZ139:BN139"/>
    <mergeCell ref="BN136:BY136"/>
    <mergeCell ref="CA136:CI136"/>
    <mergeCell ref="BN137:BY137"/>
    <mergeCell ref="CA137:CI137"/>
    <mergeCell ref="AZ140:BN140"/>
    <mergeCell ref="CQ126:DE126"/>
    <mergeCell ref="BU131:DD134"/>
    <mergeCell ref="L132:T132"/>
    <mergeCell ref="L133:T133"/>
    <mergeCell ref="V132:AU132"/>
    <mergeCell ref="B142:C142"/>
    <mergeCell ref="E142:N142"/>
    <mergeCell ref="P142:Q142"/>
    <mergeCell ref="R142:T142"/>
    <mergeCell ref="V133:AU133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4" manualBreakCount="4">
    <brk id="34" max="108" man="1"/>
    <brk id="62" max="108" man="1"/>
    <brk id="90" max="108" man="1"/>
    <brk id="113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1"/>
  <sheetViews>
    <sheetView showGridLines="0" showRowColHeaders="0" zoomScalePageLayoutView="0" workbookViewId="0" topLeftCell="B1">
      <selection activeCell="D5" sqref="D5"/>
    </sheetView>
  </sheetViews>
  <sheetFormatPr defaultColWidth="9.00390625" defaultRowHeight="12.75"/>
  <cols>
    <col min="1" max="1" width="82.25390625" style="0" hidden="1" customWidth="1"/>
    <col min="2" max="2" width="18.375" style="0" customWidth="1"/>
    <col min="4" max="4" width="24.00390625" style="0" customWidth="1"/>
    <col min="6" max="6" width="6.75390625" style="0" customWidth="1"/>
    <col min="7" max="7" width="4.125" style="0" customWidth="1"/>
    <col min="8" max="8" width="4.75390625" style="0" customWidth="1"/>
    <col min="10" max="10" width="52.625" style="0" customWidth="1"/>
  </cols>
  <sheetData>
    <row r="1" ht="12.75">
      <c r="A1" t="s">
        <v>56</v>
      </c>
    </row>
    <row r="2" ht="12.75">
      <c r="A2" t="s">
        <v>78</v>
      </c>
    </row>
    <row r="3" ht="12.75">
      <c r="A3" t="s">
        <v>57</v>
      </c>
    </row>
    <row r="4" spans="1:5" ht="12.75">
      <c r="A4" t="s">
        <v>58</v>
      </c>
      <c r="C4" s="13" t="s">
        <v>40</v>
      </c>
      <c r="D4" s="14" t="s">
        <v>41</v>
      </c>
      <c r="E4" s="15" t="str">
        <f>CONCATENATE(D4,321,IF(МФПРД=5,"Y",IF(МФПРД=4,"Q",IF(МФПРД=3,"M"))),"02",".TXT")</f>
        <v>C:\321Y02.TXT</v>
      </c>
    </row>
    <row r="5" spans="1:4" ht="12.75">
      <c r="A5" t="s">
        <v>59</v>
      </c>
      <c r="C5" s="13" t="s">
        <v>42</v>
      </c>
      <c r="D5" s="17">
        <v>5</v>
      </c>
    </row>
    <row r="6" spans="1:4" ht="12.75">
      <c r="A6" t="s">
        <v>60</v>
      </c>
      <c r="C6" s="13" t="s">
        <v>43</v>
      </c>
      <c r="D6" s="16">
        <v>40909</v>
      </c>
    </row>
    <row r="7" spans="1:4" ht="12.75">
      <c r="A7" t="s">
        <v>61</v>
      </c>
      <c r="C7" s="13" t="s">
        <v>44</v>
      </c>
      <c r="D7" s="32">
        <f>CGLAVA</f>
        <v>0</v>
      </c>
    </row>
    <row r="8" spans="1:4" ht="12.75">
      <c r="A8" t="s">
        <v>62</v>
      </c>
      <c r="C8" s="13" t="s">
        <v>45</v>
      </c>
      <c r="D8" s="32" t="str">
        <f>BDIR</f>
        <v>Т. И. Фомичева</v>
      </c>
    </row>
    <row r="9" spans="1:4" ht="12.75">
      <c r="A9" t="s">
        <v>63</v>
      </c>
      <c r="C9" s="13" t="s">
        <v>82</v>
      </c>
      <c r="D9" s="32" t="str">
        <f>BACC</f>
        <v>И.А. Грин</v>
      </c>
    </row>
    <row r="10" spans="1:4" ht="12.75">
      <c r="A10" t="s">
        <v>64</v>
      </c>
      <c r="C10" s="13" t="s">
        <v>46</v>
      </c>
      <c r="D10" s="32">
        <f>Отчет!BU134</f>
        <v>0</v>
      </c>
    </row>
    <row r="11" spans="1:4" ht="12.75">
      <c r="A11" t="s">
        <v>65</v>
      </c>
      <c r="C11" s="13" t="s">
        <v>45</v>
      </c>
      <c r="D11" s="32" t="str">
        <f>Отчет!CK136</f>
        <v>Е.Г. Климова</v>
      </c>
    </row>
    <row r="12" spans="1:4" ht="12.75">
      <c r="A12" t="s">
        <v>81</v>
      </c>
      <c r="C12" s="13" t="s">
        <v>47</v>
      </c>
      <c r="D12" s="32" t="str">
        <f>Отчет!BN136</f>
        <v>начальник филиала</v>
      </c>
    </row>
    <row r="13" spans="1:4" ht="12.75">
      <c r="A13" t="s">
        <v>66</v>
      </c>
      <c r="C13" s="13" t="s">
        <v>48</v>
      </c>
      <c r="D13" s="32" t="str">
        <f>Отчет!AF139</f>
        <v>И.А. Грин</v>
      </c>
    </row>
    <row r="14" spans="1:4" ht="12.75">
      <c r="A14" t="s">
        <v>80</v>
      </c>
      <c r="C14" s="13" t="s">
        <v>47</v>
      </c>
      <c r="D14" s="32" t="str">
        <f>Отчет!I139</f>
        <v>зам.нач. филиала</v>
      </c>
    </row>
    <row r="15" spans="1:10" ht="12.75">
      <c r="A15" t="s">
        <v>67</v>
      </c>
      <c r="C15" s="13" t="s">
        <v>49</v>
      </c>
      <c r="D15" s="32" t="str">
        <f>Отчет!AZ139</f>
        <v>333-52-81</v>
      </c>
      <c r="F15" s="111" t="s">
        <v>50</v>
      </c>
      <c r="G15" s="111"/>
      <c r="H15" s="111"/>
      <c r="I15" s="111"/>
      <c r="J15" s="111"/>
    </row>
    <row r="16" spans="1:10" ht="12.75">
      <c r="A16" t="s">
        <v>62</v>
      </c>
      <c r="F16" s="18" t="s">
        <v>51</v>
      </c>
      <c r="G16" s="19"/>
      <c r="H16" s="19"/>
      <c r="I16" s="19"/>
      <c r="J16" s="19"/>
    </row>
    <row r="17" spans="1:10" ht="15">
      <c r="A17" t="s">
        <v>68</v>
      </c>
      <c r="F17" s="20"/>
      <c r="G17" s="20"/>
      <c r="H17" s="20"/>
      <c r="I17" s="20"/>
      <c r="J17" s="21"/>
    </row>
    <row r="18" spans="1:10" ht="14.25" customHeight="1" thickBot="1">
      <c r="A18" t="s">
        <v>57</v>
      </c>
      <c r="F18" s="20"/>
      <c r="G18" s="20"/>
      <c r="H18" s="20"/>
      <c r="I18" s="22"/>
      <c r="J18" s="23" t="s">
        <v>52</v>
      </c>
    </row>
    <row r="19" spans="1:10" ht="14.25">
      <c r="A19" t="s">
        <v>69</v>
      </c>
      <c r="F19" s="24"/>
      <c r="G19" s="24"/>
      <c r="H19" s="24"/>
      <c r="I19" s="25"/>
      <c r="J19" s="26"/>
    </row>
    <row r="20" spans="1:10" ht="14.25" customHeight="1" thickBot="1">
      <c r="A20" t="s">
        <v>83</v>
      </c>
      <c r="F20" s="24"/>
      <c r="G20" s="24"/>
      <c r="H20" s="27"/>
      <c r="I20" s="28"/>
      <c r="J20" s="23" t="s">
        <v>53</v>
      </c>
    </row>
    <row r="21" spans="1:10" ht="66" customHeight="1" thickBot="1">
      <c r="A21" t="s">
        <v>70</v>
      </c>
      <c r="F21" s="29"/>
      <c r="G21" s="27"/>
      <c r="H21" s="30"/>
      <c r="I21" s="30"/>
      <c r="J21" s="31" t="s">
        <v>54</v>
      </c>
    </row>
    <row r="22" spans="1:10" ht="30" customHeight="1" thickBot="1">
      <c r="A22" t="s">
        <v>71</v>
      </c>
      <c r="F22" s="27"/>
      <c r="G22" s="30"/>
      <c r="H22" s="30"/>
      <c r="I22" s="30"/>
      <c r="J22" s="31" t="s">
        <v>55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  <row r="27" ht="12.75">
      <c r="A27" t="s">
        <v>62</v>
      </c>
    </row>
    <row r="28" ht="12.75">
      <c r="A28" t="s">
        <v>76</v>
      </c>
    </row>
    <row r="29" ht="12.75">
      <c r="A29" t="s">
        <v>79</v>
      </c>
    </row>
    <row r="30" ht="12.75">
      <c r="A30" t="s">
        <v>62</v>
      </c>
    </row>
    <row r="31" ht="12.75">
      <c r="A31" t="s">
        <v>77</v>
      </c>
    </row>
  </sheetData>
  <sheetProtection/>
  <mergeCells count="1">
    <mergeCell ref="F15:J15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G3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</cols>
  <sheetData>
    <row r="1" spans="2:4" ht="12.75">
      <c r="B1" s="112" t="s">
        <v>85</v>
      </c>
      <c r="C1" s="112"/>
      <c r="D1" s="112"/>
    </row>
    <row r="2" spans="2:7" ht="12.75">
      <c r="B2" s="33" t="s">
        <v>86</v>
      </c>
      <c r="C2" s="33" t="s">
        <v>87</v>
      </c>
      <c r="D2" s="36" t="s">
        <v>120</v>
      </c>
      <c r="F2" t="s">
        <v>121</v>
      </c>
      <c r="G2" s="40">
        <f ca="1">TODAY()</f>
        <v>42086</v>
      </c>
    </row>
    <row r="3" spans="2:7" ht="12.75">
      <c r="B3" s="34" t="s">
        <v>88</v>
      </c>
      <c r="C3" s="37"/>
      <c r="D3" s="39" t="s">
        <v>41</v>
      </c>
      <c r="F3" t="s">
        <v>122</v>
      </c>
      <c r="G3" s="41">
        <f>YEAR(G2)</f>
        <v>2015</v>
      </c>
    </row>
    <row r="4" spans="2:7" ht="12.75">
      <c r="B4" s="34" t="s">
        <v>89</v>
      </c>
      <c r="C4" s="37"/>
      <c r="D4" s="39" t="s">
        <v>269</v>
      </c>
      <c r="F4" t="s">
        <v>123</v>
      </c>
      <c r="G4" s="41" t="str">
        <f>IF(LEN(MONTH(G2))&lt;2,CONCATENATE(0,MONTH(G2)),MONTH(G2))</f>
        <v>03</v>
      </c>
    </row>
    <row r="5" spans="2:7" ht="12.75">
      <c r="B5" s="34" t="s">
        <v>90</v>
      </c>
      <c r="C5" s="37" t="s">
        <v>91</v>
      </c>
      <c r="D5" s="43" t="str">
        <f>D4&amp;"_"&amp;D6&amp;"_"&amp;D7&amp;"_"&amp;D8&amp;D9&amp;"_"&amp;G3&amp;G4&amp;G5&amp;"_"&amp;D10</f>
        <v>NO_BOUCHR7___6673082583667301001_20150323_36381518873</v>
      </c>
      <c r="F5" t="s">
        <v>124</v>
      </c>
      <c r="G5" s="41">
        <f>IF(LEN(DAY(G2))&lt;2,CONCATENATE(0,DAY(G2)),DAY(G2))</f>
        <v>23</v>
      </c>
    </row>
    <row r="6" spans="2:4" ht="25.5">
      <c r="B6" s="34" t="s">
        <v>92</v>
      </c>
      <c r="C6" s="37"/>
      <c r="D6" s="43"/>
    </row>
    <row r="7" spans="2:4" ht="38.25">
      <c r="B7" s="34" t="s">
        <v>93</v>
      </c>
      <c r="C7" s="37"/>
      <c r="D7" s="43"/>
    </row>
    <row r="8" spans="2:4" ht="12.75">
      <c r="B8" s="35" t="s">
        <v>94</v>
      </c>
      <c r="C8" s="37" t="s">
        <v>95</v>
      </c>
      <c r="D8" s="44" t="s">
        <v>291</v>
      </c>
    </row>
    <row r="9" spans="2:4" ht="12.75">
      <c r="B9" s="35" t="s">
        <v>96</v>
      </c>
      <c r="C9" s="37" t="s">
        <v>96</v>
      </c>
      <c r="D9" s="44" t="s">
        <v>540</v>
      </c>
    </row>
    <row r="10" spans="2:4" ht="12.75">
      <c r="B10" s="34" t="s">
        <v>97</v>
      </c>
      <c r="C10" s="38"/>
      <c r="D10" s="44">
        <f ca="1">ROUND(RAND()*100000000000,0)</f>
        <v>36381518873</v>
      </c>
    </row>
    <row r="11" spans="2:4" ht="12.75">
      <c r="B11" s="34" t="s">
        <v>98</v>
      </c>
      <c r="C11" s="37" t="s">
        <v>99</v>
      </c>
      <c r="D11" s="44" t="s">
        <v>125</v>
      </c>
    </row>
    <row r="12" spans="2:4" ht="12.75">
      <c r="B12" s="34" t="s">
        <v>100</v>
      </c>
      <c r="C12" s="37" t="s">
        <v>101</v>
      </c>
      <c r="D12" s="44" t="s">
        <v>280</v>
      </c>
    </row>
    <row r="13" spans="2:4" ht="12.75">
      <c r="B13" s="34" t="s">
        <v>102</v>
      </c>
      <c r="C13" s="37" t="s">
        <v>103</v>
      </c>
      <c r="D13" s="44" t="s">
        <v>32</v>
      </c>
    </row>
    <row r="14" spans="2:4" ht="12.75">
      <c r="B14" s="34" t="s">
        <v>104</v>
      </c>
      <c r="C14" s="37" t="s">
        <v>105</v>
      </c>
      <c r="D14" s="45" t="str">
        <f>G5&amp;"."&amp;G4&amp;"."&amp;G3</f>
        <v>23.03.2015</v>
      </c>
    </row>
    <row r="15" spans="2:4" ht="25.5">
      <c r="B15" s="34" t="s">
        <v>106</v>
      </c>
      <c r="C15" s="37"/>
      <c r="D15" s="39" t="s">
        <v>126</v>
      </c>
    </row>
    <row r="16" spans="2:4" ht="12.75">
      <c r="B16" s="34" t="s">
        <v>107</v>
      </c>
      <c r="C16" s="37" t="s">
        <v>108</v>
      </c>
      <c r="D16" s="39" t="s">
        <v>538</v>
      </c>
    </row>
    <row r="17" spans="2:5" ht="12.75">
      <c r="B17" s="34" t="s">
        <v>109</v>
      </c>
      <c r="C17" s="60" t="s">
        <v>110</v>
      </c>
      <c r="D17" s="39" t="s">
        <v>126</v>
      </c>
      <c r="E17" s="42" t="s">
        <v>127</v>
      </c>
    </row>
    <row r="18" spans="2:5" ht="15" customHeight="1">
      <c r="B18" s="34" t="s">
        <v>270</v>
      </c>
      <c r="C18" s="60" t="s">
        <v>151</v>
      </c>
      <c r="D18" s="39" t="s">
        <v>271</v>
      </c>
      <c r="E18" s="42" t="s">
        <v>272</v>
      </c>
    </row>
    <row r="19" spans="2:4" ht="12.75">
      <c r="B19" s="34" t="s">
        <v>111</v>
      </c>
      <c r="C19" s="37"/>
      <c r="D19" s="44"/>
    </row>
    <row r="20" spans="2:4" ht="12.75">
      <c r="B20" s="34" t="s">
        <v>112</v>
      </c>
      <c r="C20" s="37"/>
      <c r="D20" s="44"/>
    </row>
    <row r="21" spans="2:4" ht="12.75">
      <c r="B21" s="34" t="s">
        <v>113</v>
      </c>
      <c r="C21" s="37"/>
      <c r="D21" s="44"/>
    </row>
    <row r="22" spans="2:4" ht="12.75">
      <c r="B22" s="34" t="s">
        <v>114</v>
      </c>
      <c r="C22" s="37"/>
      <c r="D22" s="44"/>
    </row>
    <row r="23" spans="2:4" ht="12.75">
      <c r="B23" s="34" t="s">
        <v>115</v>
      </c>
      <c r="C23" s="37"/>
      <c r="D23" s="44"/>
    </row>
    <row r="24" spans="2:4" ht="25.5">
      <c r="B24" s="34" t="s">
        <v>116</v>
      </c>
      <c r="C24" s="37"/>
      <c r="D24" s="44"/>
    </row>
    <row r="25" spans="2:4" ht="12.75">
      <c r="B25" s="34" t="s">
        <v>117</v>
      </c>
      <c r="C25" s="37"/>
      <c r="D25" s="44"/>
    </row>
    <row r="26" spans="2:4" ht="25.5">
      <c r="B26" s="34" t="s">
        <v>118</v>
      </c>
      <c r="C26" s="37"/>
      <c r="D26" s="44"/>
    </row>
    <row r="27" spans="2:5" ht="25.5">
      <c r="B27" s="34" t="s">
        <v>273</v>
      </c>
      <c r="C27" s="60"/>
      <c r="D27" s="39"/>
      <c r="E27" s="42"/>
    </row>
    <row r="28" spans="2:5" ht="12.75">
      <c r="B28" s="34" t="s">
        <v>274</v>
      </c>
      <c r="C28" s="60"/>
      <c r="D28" s="39"/>
      <c r="E28" s="42"/>
    </row>
    <row r="29" spans="2:5" ht="25.5">
      <c r="B29" s="34" t="s">
        <v>275</v>
      </c>
      <c r="C29" s="60"/>
      <c r="D29" s="39"/>
      <c r="E29" s="42"/>
    </row>
    <row r="30" spans="2:5" ht="25.5">
      <c r="B30" s="34" t="s">
        <v>276</v>
      </c>
      <c r="C30" s="60"/>
      <c r="D30" s="39"/>
      <c r="E30" s="42"/>
    </row>
    <row r="31" spans="2:5" ht="12.75">
      <c r="B31" s="34" t="s">
        <v>279</v>
      </c>
      <c r="C31" s="60"/>
      <c r="D31" s="39"/>
      <c r="E31" s="42"/>
    </row>
    <row r="32" spans="2:5" ht="38.25">
      <c r="B32" s="34" t="s">
        <v>277</v>
      </c>
      <c r="C32" s="60" t="s">
        <v>278</v>
      </c>
      <c r="D32" s="39"/>
      <c r="E32" s="42"/>
    </row>
    <row r="33" spans="2:4" ht="25.5">
      <c r="B33" s="34" t="s">
        <v>268</v>
      </c>
      <c r="C33" s="37" t="s">
        <v>119</v>
      </c>
      <c r="D33" s="44" t="s">
        <v>539</v>
      </c>
    </row>
    <row r="35" ht="13.5" thickBot="1">
      <c r="B35" s="46" t="s">
        <v>128</v>
      </c>
    </row>
    <row r="36" spans="2:4" ht="17.25" customHeight="1" thickBot="1">
      <c r="B36" s="57" t="str">
        <f>D3&amp;D5&amp;".XML"</f>
        <v>C:\NO_BOUCHR7___6673082583667301001_20150323_36381518873.XML</v>
      </c>
      <c r="C36" s="58"/>
      <c r="D36" s="59"/>
    </row>
  </sheetData>
  <sheetProtection/>
  <mergeCells count="1">
    <mergeCell ref="B1:D1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D796"/>
  <sheetViews>
    <sheetView zoomScalePageLayoutView="0" workbookViewId="0" topLeftCell="G1">
      <selection activeCell="K19" sqref="K19"/>
    </sheetView>
  </sheetViews>
  <sheetFormatPr defaultColWidth="9.00390625" defaultRowHeight="12.75"/>
  <cols>
    <col min="1" max="1" width="0" style="0" hidden="1" customWidth="1"/>
    <col min="2" max="2" width="23.125" style="0" hidden="1" customWidth="1"/>
    <col min="3" max="3" width="17.00390625" style="0" hidden="1" customWidth="1"/>
    <col min="4" max="4" width="25.875" style="0" hidden="1" customWidth="1"/>
    <col min="5" max="6" width="0" style="0" hidden="1" customWidth="1"/>
  </cols>
  <sheetData>
    <row r="1" spans="1:3" ht="12.75">
      <c r="A1" s="47" t="s">
        <v>129</v>
      </c>
      <c r="B1" s="47" t="s">
        <v>130</v>
      </c>
      <c r="C1" s="51" t="s">
        <v>120</v>
      </c>
    </row>
    <row r="2" spans="1:3" ht="12.75">
      <c r="A2" s="48" t="s">
        <v>131</v>
      </c>
      <c r="B2" s="48" t="s">
        <v>132</v>
      </c>
      <c r="C2" s="55"/>
    </row>
    <row r="3" spans="1:3" ht="12.75">
      <c r="A3" t="s">
        <v>133</v>
      </c>
      <c r="B3" t="s">
        <v>91</v>
      </c>
      <c r="C3" s="55" t="str">
        <f>'Выгрузка в ФНС'!D5</f>
        <v>NO_BOUCHR7___6673082583667301001_20150323_36381518873</v>
      </c>
    </row>
    <row r="4" spans="1:3" ht="12.75">
      <c r="A4" t="s">
        <v>133</v>
      </c>
      <c r="B4" t="s">
        <v>99</v>
      </c>
      <c r="C4" s="55" t="str">
        <f>'Выгрузка в ФНС'!D11</f>
        <v>ПАРУС 8561</v>
      </c>
    </row>
    <row r="5" spans="1:3" ht="12.75">
      <c r="A5" t="s">
        <v>133</v>
      </c>
      <c r="B5" t="s">
        <v>101</v>
      </c>
      <c r="C5" s="55" t="str">
        <f>'Выгрузка в ФНС'!D12</f>
        <v>5.02</v>
      </c>
    </row>
    <row r="6" spans="1:3" ht="12.75">
      <c r="A6" s="48" t="s">
        <v>134</v>
      </c>
      <c r="B6" s="48" t="s">
        <v>135</v>
      </c>
      <c r="C6" s="55"/>
    </row>
    <row r="7" spans="1:3" ht="12.75">
      <c r="A7" t="s">
        <v>133</v>
      </c>
      <c r="B7" t="s">
        <v>103</v>
      </c>
      <c r="C7" s="52" t="s">
        <v>32</v>
      </c>
    </row>
    <row r="8" spans="1:3" ht="12.75">
      <c r="A8" t="s">
        <v>133</v>
      </c>
      <c r="B8" t="s">
        <v>105</v>
      </c>
      <c r="C8" s="55" t="str">
        <f>'Выгрузка в ФНС'!D14</f>
        <v>23.03.2015</v>
      </c>
    </row>
    <row r="9" spans="1:3" ht="12.75">
      <c r="A9" t="s">
        <v>133</v>
      </c>
      <c r="B9" t="s">
        <v>136</v>
      </c>
      <c r="C9" s="55">
        <v>34</v>
      </c>
    </row>
    <row r="10" spans="1:3" ht="12.75">
      <c r="A10" t="s">
        <v>133</v>
      </c>
      <c r="B10" t="s">
        <v>108</v>
      </c>
      <c r="C10" s="55" t="str">
        <f>'Выгрузка в ФНС'!D16</f>
        <v>2014</v>
      </c>
    </row>
    <row r="11" spans="1:3" ht="12.75">
      <c r="A11" t="s">
        <v>133</v>
      </c>
      <c r="B11" t="s">
        <v>110</v>
      </c>
      <c r="C11" s="55" t="str">
        <f>'Выгрузка в ФНС'!D17</f>
        <v>0</v>
      </c>
    </row>
    <row r="12" spans="1:3" ht="12.75">
      <c r="A12" s="47" t="s">
        <v>134</v>
      </c>
      <c r="B12" s="47" t="s">
        <v>138</v>
      </c>
      <c r="C12" s="55"/>
    </row>
    <row r="13" spans="1:4" ht="12.75">
      <c r="A13" t="s">
        <v>139</v>
      </c>
      <c r="B13" t="s">
        <v>140</v>
      </c>
      <c r="C13" s="15" t="str">
        <f>T(COKPO1)</f>
        <v>57655821</v>
      </c>
      <c r="D13" s="56"/>
    </row>
    <row r="14" spans="1:4" ht="12.75">
      <c r="A14" t="s">
        <v>139</v>
      </c>
      <c r="B14" t="s">
        <v>141</v>
      </c>
      <c r="C14" s="15">
        <f>T(COKTMO)</f>
      </c>
      <c r="D14" s="15"/>
    </row>
    <row r="15" spans="1:3" ht="12.75">
      <c r="A15" t="s">
        <v>139</v>
      </c>
      <c r="B15" t="s">
        <v>142</v>
      </c>
      <c r="C15" s="15">
        <f>T(COKPO2)</f>
      </c>
    </row>
    <row r="16" spans="1:3" ht="12.75">
      <c r="A16" t="s">
        <v>139</v>
      </c>
      <c r="B16" t="s">
        <v>143</v>
      </c>
      <c r="C16" s="15">
        <f>T(CGLAVA)</f>
      </c>
    </row>
    <row r="17" spans="1:3" ht="12.75">
      <c r="A17" s="47" t="s">
        <v>134</v>
      </c>
      <c r="B17" s="47" t="s">
        <v>144</v>
      </c>
      <c r="C17" s="55"/>
    </row>
    <row r="18" spans="1:3" ht="12.75">
      <c r="A18" t="s">
        <v>133</v>
      </c>
      <c r="B18" t="s">
        <v>145</v>
      </c>
      <c r="C18" s="55" t="str">
        <f>HAGENT1</f>
        <v>МБДОУ - детский сад № 518</v>
      </c>
    </row>
    <row r="19" spans="1:3" ht="12.75">
      <c r="A19" t="s">
        <v>133</v>
      </c>
      <c r="B19" t="s">
        <v>95</v>
      </c>
      <c r="C19" s="55" t="str">
        <f>'Выгрузка в ФНС'!D8</f>
        <v>6673082583</v>
      </c>
    </row>
    <row r="20" spans="1:3" ht="12.75">
      <c r="A20" t="s">
        <v>133</v>
      </c>
      <c r="B20" t="s">
        <v>96</v>
      </c>
      <c r="C20" s="55" t="str">
        <f>'Выгрузка в ФНС'!D9</f>
        <v>667301001</v>
      </c>
    </row>
    <row r="21" spans="1:4" ht="12.75">
      <c r="A21" t="s">
        <v>139</v>
      </c>
      <c r="B21" t="s">
        <v>146</v>
      </c>
      <c r="C21" s="15">
        <f>T(Отчет!V7)</f>
      </c>
      <c r="D21" s="52"/>
    </row>
    <row r="22" spans="1:3" ht="12.75">
      <c r="A22" t="s">
        <v>139</v>
      </c>
      <c r="B22" t="s">
        <v>147</v>
      </c>
      <c r="C22" s="15">
        <f>T(HAGENT2)</f>
      </c>
    </row>
    <row r="23" spans="1:4" ht="12.75">
      <c r="A23" t="s">
        <v>139</v>
      </c>
      <c r="B23" t="s">
        <v>148</v>
      </c>
      <c r="C23" s="15">
        <f>T(Отчет!V9)</f>
      </c>
      <c r="D23" s="52"/>
    </row>
    <row r="24" spans="1:3" ht="12.75">
      <c r="A24" s="49" t="s">
        <v>149</v>
      </c>
      <c r="B24" s="49" t="s">
        <v>144</v>
      </c>
      <c r="C24" s="55"/>
    </row>
    <row r="25" spans="1:3" ht="12.75">
      <c r="A25" s="49" t="s">
        <v>149</v>
      </c>
      <c r="B25" s="49" t="s">
        <v>138</v>
      </c>
      <c r="C25" s="55"/>
    </row>
    <row r="26" spans="1:3" ht="12.75">
      <c r="A26" s="47" t="s">
        <v>134</v>
      </c>
      <c r="B26" s="47" t="s">
        <v>150</v>
      </c>
      <c r="C26" s="15"/>
    </row>
    <row r="27" spans="1:3" ht="12.75">
      <c r="A27" t="s">
        <v>133</v>
      </c>
      <c r="B27" t="s">
        <v>151</v>
      </c>
      <c r="C27" s="55" t="str">
        <f>'Выгрузка в ФНС'!D18</f>
        <v>1</v>
      </c>
    </row>
    <row r="28" spans="1:4" ht="12.75">
      <c r="A28" t="s">
        <v>139</v>
      </c>
      <c r="B28" t="s">
        <v>152</v>
      </c>
      <c r="C28" s="15">
        <f>IF('Выгрузка в ФНС'!D18="1",T('Выгрузка в ФНС'!D22),T('Выгрузка в ФНС'!D30))</f>
      </c>
      <c r="D28" s="52"/>
    </row>
    <row r="29" spans="1:4" ht="12.75">
      <c r="A29" t="s">
        <v>139</v>
      </c>
      <c r="B29" t="s">
        <v>153</v>
      </c>
      <c r="C29" s="15">
        <f>IF('Выгрузка в ФНС'!D18="1",T('Выгрузка в ФНС'!D23),T('Выгрузка в ФНС'!D31))</f>
      </c>
      <c r="D29" s="52"/>
    </row>
    <row r="30" spans="1:3" ht="12.75">
      <c r="A30" s="47" t="s">
        <v>134</v>
      </c>
      <c r="B30" s="47" t="s">
        <v>154</v>
      </c>
      <c r="C30" s="15"/>
    </row>
    <row r="31" spans="1:4" ht="12.75">
      <c r="A31" t="s">
        <v>133</v>
      </c>
      <c r="B31" t="s">
        <v>155</v>
      </c>
      <c r="C31" s="15">
        <f>IF('Выгрузка в ФНС'!D18="1",T(DIR_FAMILYNAME),T('Выгрузка в ФНС'!D27))</f>
      </c>
      <c r="D31" s="52"/>
    </row>
    <row r="32" spans="1:4" ht="12.75">
      <c r="A32" t="s">
        <v>133</v>
      </c>
      <c r="B32" t="s">
        <v>156</v>
      </c>
      <c r="C32" s="15">
        <f>IF('Выгрузка в ФНС'!D18="1",T(DIR_FIRSTNAME),T('Выгрузка в ФНС'!D28))</f>
      </c>
      <c r="D32" s="52"/>
    </row>
    <row r="33" spans="1:4" ht="12.75">
      <c r="A33" t="s">
        <v>139</v>
      </c>
      <c r="B33" t="s">
        <v>157</v>
      </c>
      <c r="C33" s="15">
        <f>IF('Выгрузка в ФНС'!D18="1",T(DIR_LASTNAME),T('Выгрузка в ФНС'!D29))</f>
      </c>
      <c r="D33" s="52"/>
    </row>
    <row r="34" spans="1:3" ht="12.75">
      <c r="A34" s="49" t="s">
        <v>149</v>
      </c>
      <c r="B34" s="49" t="s">
        <v>154</v>
      </c>
      <c r="C34" s="55"/>
    </row>
    <row r="35" spans="1:3" ht="12.75">
      <c r="A35" s="47" t="s">
        <v>168</v>
      </c>
      <c r="B35" s="47" t="s">
        <v>281</v>
      </c>
      <c r="C35" s="15">
        <f>IF(OR(C36="",C37=""),0,1)</f>
        <v>0</v>
      </c>
    </row>
    <row r="36" spans="1:3" ht="12.75">
      <c r="A36" t="s">
        <v>133</v>
      </c>
      <c r="B36" t="s">
        <v>155</v>
      </c>
      <c r="C36" s="15">
        <f>T(BUH_FAMILYNAME)</f>
      </c>
    </row>
    <row r="37" spans="1:3" ht="12.75">
      <c r="A37" t="s">
        <v>133</v>
      </c>
      <c r="B37" t="s">
        <v>156</v>
      </c>
      <c r="C37" s="15">
        <f>T(BUH_FIRSTNAME)</f>
      </c>
    </row>
    <row r="38" spans="1:3" ht="12.75">
      <c r="A38" t="s">
        <v>139</v>
      </c>
      <c r="B38" t="s">
        <v>157</v>
      </c>
      <c r="C38" s="15">
        <f>T(BUH_LASTNAME)</f>
      </c>
    </row>
    <row r="39" spans="1:2" ht="12.75">
      <c r="A39" s="49" t="s">
        <v>149</v>
      </c>
      <c r="B39" s="49" t="s">
        <v>281</v>
      </c>
    </row>
    <row r="40" spans="1:3" ht="12.75">
      <c r="A40" s="47" t="s">
        <v>168</v>
      </c>
      <c r="B40" s="47" t="s">
        <v>282</v>
      </c>
      <c r="C40">
        <f>IF('Выгрузка в ФНС'!D18="1",0,1)</f>
        <v>0</v>
      </c>
    </row>
    <row r="41" spans="1:3" ht="12.75">
      <c r="A41" s="53" t="s">
        <v>133</v>
      </c>
      <c r="B41" s="53" t="s">
        <v>278</v>
      </c>
      <c r="C41">
        <f>T('Выгрузка в ФНС'!D32)</f>
      </c>
    </row>
    <row r="42" spans="1:2" ht="12.75">
      <c r="A42" s="49" t="s">
        <v>149</v>
      </c>
      <c r="B42" s="49" t="s">
        <v>282</v>
      </c>
    </row>
    <row r="43" spans="1:3" ht="12.75">
      <c r="A43" s="49" t="s">
        <v>149</v>
      </c>
      <c r="B43" s="50" t="s">
        <v>150</v>
      </c>
      <c r="C43" s="55"/>
    </row>
    <row r="44" spans="1:3" ht="12.75">
      <c r="A44" s="47" t="s">
        <v>134</v>
      </c>
      <c r="B44" s="47" t="s">
        <v>158</v>
      </c>
      <c r="C44" s="55"/>
    </row>
    <row r="45" spans="1:3" ht="12.75">
      <c r="A45" t="s">
        <v>133</v>
      </c>
      <c r="B45" t="s">
        <v>119</v>
      </c>
      <c r="C45" s="55" t="str">
        <f>'Выгрузка в ФНС'!D33</f>
        <v>01.01.2015</v>
      </c>
    </row>
    <row r="46" spans="1:3" ht="12.75">
      <c r="A46" t="s">
        <v>133</v>
      </c>
      <c r="B46" t="s">
        <v>137</v>
      </c>
      <c r="C46" s="55">
        <v>383</v>
      </c>
    </row>
    <row r="47" spans="1:3" ht="12.75">
      <c r="A47" s="47" t="s">
        <v>134</v>
      </c>
      <c r="B47" s="47" t="s">
        <v>159</v>
      </c>
      <c r="C47" s="55"/>
    </row>
    <row r="48" spans="1:3" ht="12.75">
      <c r="A48" s="47" t="s">
        <v>134</v>
      </c>
      <c r="B48" s="47" t="s">
        <v>160</v>
      </c>
      <c r="C48" s="55"/>
    </row>
    <row r="49" spans="1:3" ht="12.75">
      <c r="A49" s="53" t="s">
        <v>139</v>
      </c>
      <c r="B49" s="53" t="s">
        <v>161</v>
      </c>
      <c r="C49" s="55" t="e">
        <f>GetValCellStr("AV16")</f>
        <v>#NAME?</v>
      </c>
    </row>
    <row r="50" spans="1:3" ht="12.75">
      <c r="A50" s="53" t="s">
        <v>133</v>
      </c>
      <c r="B50" s="53" t="s">
        <v>162</v>
      </c>
      <c r="C50" s="15" t="e">
        <f>GetValCell("BA16")</f>
        <v>#NAME?</v>
      </c>
    </row>
    <row r="51" spans="1:3" ht="12.75">
      <c r="A51" s="53" t="s">
        <v>133</v>
      </c>
      <c r="B51" s="53" t="s">
        <v>163</v>
      </c>
      <c r="C51" t="e">
        <f>GetValCell("BO16")</f>
        <v>#NAME?</v>
      </c>
    </row>
    <row r="52" spans="1:3" ht="12.75">
      <c r="A52" s="53" t="s">
        <v>133</v>
      </c>
      <c r="B52" s="53" t="s">
        <v>164</v>
      </c>
      <c r="C52" t="e">
        <f>GetValCell("CC16")</f>
        <v>#NAME?</v>
      </c>
    </row>
    <row r="53" spans="1:3" ht="12.75">
      <c r="A53" s="53" t="s">
        <v>133</v>
      </c>
      <c r="B53" s="53" t="s">
        <v>39</v>
      </c>
      <c r="C53" t="e">
        <f>GetValCell("CQ16")</f>
        <v>#NAME?</v>
      </c>
    </row>
    <row r="54" spans="1:2" ht="12.75">
      <c r="A54" s="49" t="s">
        <v>149</v>
      </c>
      <c r="B54" s="49" t="s">
        <v>160</v>
      </c>
    </row>
    <row r="55" spans="1:2" ht="12.75">
      <c r="A55" s="47" t="s">
        <v>134</v>
      </c>
      <c r="B55" s="47" t="s">
        <v>165</v>
      </c>
    </row>
    <row r="56" spans="1:3" ht="12.75">
      <c r="A56" s="53" t="s">
        <v>139</v>
      </c>
      <c r="B56" s="53" t="s">
        <v>161</v>
      </c>
      <c r="C56" s="55" t="e">
        <f>GetValCellStr("AV17")</f>
        <v>#NAME?</v>
      </c>
    </row>
    <row r="57" spans="1:3" ht="12.75">
      <c r="A57" s="53" t="s">
        <v>133</v>
      </c>
      <c r="B57" s="53" t="s">
        <v>162</v>
      </c>
      <c r="C57" s="15" t="e">
        <f>GetValCell("BA17")</f>
        <v>#NAME?</v>
      </c>
    </row>
    <row r="58" spans="1:3" ht="12.75">
      <c r="A58" s="53" t="s">
        <v>133</v>
      </c>
      <c r="B58" s="53" t="s">
        <v>163</v>
      </c>
      <c r="C58" t="e">
        <f>GetValCell("BO17")</f>
        <v>#NAME?</v>
      </c>
    </row>
    <row r="59" spans="1:3" ht="12.75">
      <c r="A59" s="53" t="s">
        <v>133</v>
      </c>
      <c r="B59" s="53" t="s">
        <v>164</v>
      </c>
      <c r="C59" t="e">
        <f>GetValCell("CC17")</f>
        <v>#NAME?</v>
      </c>
    </row>
    <row r="60" spans="1:3" ht="12.75">
      <c r="A60" s="53" t="s">
        <v>133</v>
      </c>
      <c r="B60" s="53" t="s">
        <v>39</v>
      </c>
      <c r="C60" t="e">
        <f>GetValCell("CQ17")</f>
        <v>#NAME?</v>
      </c>
    </row>
    <row r="61" spans="1:2" ht="12.75">
      <c r="A61" s="49" t="s">
        <v>149</v>
      </c>
      <c r="B61" s="49" t="s">
        <v>165</v>
      </c>
    </row>
    <row r="62" spans="1:2" ht="12.75">
      <c r="A62" s="47" t="s">
        <v>134</v>
      </c>
      <c r="B62" s="47" t="s">
        <v>166</v>
      </c>
    </row>
    <row r="63" spans="1:3" ht="12.75">
      <c r="A63" s="53" t="s">
        <v>139</v>
      </c>
      <c r="B63" s="53" t="s">
        <v>161</v>
      </c>
      <c r="C63" s="55" t="e">
        <f>GetValCellStr("AV18")</f>
        <v>#NAME?</v>
      </c>
    </row>
    <row r="64" spans="1:3" ht="12.75">
      <c r="A64" s="53" t="s">
        <v>133</v>
      </c>
      <c r="B64" s="53" t="s">
        <v>162</v>
      </c>
      <c r="C64" s="15" t="e">
        <f>GetValCell("BA18")</f>
        <v>#NAME?</v>
      </c>
    </row>
    <row r="65" spans="1:3" ht="12.75">
      <c r="A65" s="53" t="s">
        <v>133</v>
      </c>
      <c r="B65" s="53" t="s">
        <v>163</v>
      </c>
      <c r="C65" t="e">
        <f>GetValCell("BO18")</f>
        <v>#NAME?</v>
      </c>
    </row>
    <row r="66" spans="1:3" ht="12.75">
      <c r="A66" s="53" t="s">
        <v>133</v>
      </c>
      <c r="B66" s="53" t="s">
        <v>164</v>
      </c>
      <c r="C66" t="e">
        <f>GetValCell("CC18")</f>
        <v>#NAME?</v>
      </c>
    </row>
    <row r="67" spans="1:3" ht="12.75">
      <c r="A67" s="53" t="s">
        <v>133</v>
      </c>
      <c r="B67" s="53" t="s">
        <v>39</v>
      </c>
      <c r="C67" t="e">
        <f>GetValCell("CQ18")</f>
        <v>#NAME?</v>
      </c>
    </row>
    <row r="68" spans="1:2" ht="12.75">
      <c r="A68" s="49" t="s">
        <v>149</v>
      </c>
      <c r="B68" s="49" t="s">
        <v>166</v>
      </c>
    </row>
    <row r="69" spans="1:2" ht="12.75">
      <c r="A69" s="47" t="s">
        <v>134</v>
      </c>
      <c r="B69" s="47" t="s">
        <v>167</v>
      </c>
    </row>
    <row r="70" spans="1:3" ht="12.75">
      <c r="A70" s="53" t="s">
        <v>139</v>
      </c>
      <c r="B70" s="53" t="s">
        <v>161</v>
      </c>
      <c r="C70" s="55" t="e">
        <f>GetValCellStr("AV19")</f>
        <v>#NAME?</v>
      </c>
    </row>
    <row r="71" spans="1:3" ht="12.75">
      <c r="A71" s="53" t="s">
        <v>133</v>
      </c>
      <c r="B71" s="53" t="s">
        <v>162</v>
      </c>
      <c r="C71" s="15" t="e">
        <f>GetValCell("BA19")</f>
        <v>#NAME?</v>
      </c>
    </row>
    <row r="72" spans="1:3" ht="12.75">
      <c r="A72" s="53" t="s">
        <v>133</v>
      </c>
      <c r="B72" s="53" t="s">
        <v>163</v>
      </c>
      <c r="C72" t="e">
        <f>GetValCell("BO19")</f>
        <v>#NAME?</v>
      </c>
    </row>
    <row r="73" spans="1:3" ht="12.75">
      <c r="A73" s="53" t="s">
        <v>133</v>
      </c>
      <c r="B73" s="53" t="s">
        <v>164</v>
      </c>
      <c r="C73" t="e">
        <f>GetValCell("CC19")</f>
        <v>#NAME?</v>
      </c>
    </row>
    <row r="74" spans="1:3" ht="12.75">
      <c r="A74" s="53" t="s">
        <v>133</v>
      </c>
      <c r="B74" s="53" t="s">
        <v>39</v>
      </c>
      <c r="C74" t="e">
        <f>GetValCell("CQ19")</f>
        <v>#NAME?</v>
      </c>
    </row>
    <row r="75" spans="1:2" ht="12.75">
      <c r="A75" s="49" t="s">
        <v>149</v>
      </c>
      <c r="B75" s="49" t="s">
        <v>167</v>
      </c>
    </row>
    <row r="76" spans="1:2" ht="12.75">
      <c r="A76" s="47" t="s">
        <v>134</v>
      </c>
      <c r="B76" s="47" t="s">
        <v>169</v>
      </c>
    </row>
    <row r="77" spans="1:2" ht="12.75">
      <c r="A77" s="47" t="s">
        <v>134</v>
      </c>
      <c r="B77" s="47" t="s">
        <v>170</v>
      </c>
    </row>
    <row r="78" spans="1:3" ht="12.75">
      <c r="A78" s="53" t="s">
        <v>139</v>
      </c>
      <c r="B78" s="53" t="s">
        <v>161</v>
      </c>
      <c r="C78" s="55" t="e">
        <f>GetValCellStr("AV20")</f>
        <v>#NAME?</v>
      </c>
    </row>
    <row r="79" spans="1:3" ht="12.75">
      <c r="A79" s="53" t="s">
        <v>133</v>
      </c>
      <c r="B79" s="53" t="s">
        <v>162</v>
      </c>
      <c r="C79" s="15" t="e">
        <f>GetValCell("BA20")</f>
        <v>#NAME?</v>
      </c>
    </row>
    <row r="80" spans="1:3" ht="12.75">
      <c r="A80" s="53" t="s">
        <v>133</v>
      </c>
      <c r="B80" s="53" t="s">
        <v>163</v>
      </c>
      <c r="C80" t="e">
        <f>GetValCell("BO20")</f>
        <v>#NAME?</v>
      </c>
    </row>
    <row r="81" spans="1:3" ht="12.75">
      <c r="A81" s="53" t="s">
        <v>133</v>
      </c>
      <c r="B81" s="53" t="s">
        <v>164</v>
      </c>
      <c r="C81" t="e">
        <f>GetValCell("CC20")</f>
        <v>#NAME?</v>
      </c>
    </row>
    <row r="82" spans="1:3" ht="12.75">
      <c r="A82" s="53" t="s">
        <v>133</v>
      </c>
      <c r="B82" s="53" t="s">
        <v>39</v>
      </c>
      <c r="C82" t="e">
        <f>GetValCell("CQ20")</f>
        <v>#NAME?</v>
      </c>
    </row>
    <row r="83" spans="1:2" ht="12.75">
      <c r="A83" s="49" t="s">
        <v>149</v>
      </c>
      <c r="B83" s="49" t="s">
        <v>170</v>
      </c>
    </row>
    <row r="84" spans="1:2" ht="12.75">
      <c r="A84" s="47" t="s">
        <v>134</v>
      </c>
      <c r="B84" s="47" t="s">
        <v>171</v>
      </c>
    </row>
    <row r="85" spans="1:3" ht="12.75">
      <c r="A85" s="53" t="s">
        <v>139</v>
      </c>
      <c r="B85" s="53" t="s">
        <v>161</v>
      </c>
      <c r="C85" s="55" t="e">
        <f>GetValCellStr("AV21")</f>
        <v>#NAME?</v>
      </c>
    </row>
    <row r="86" spans="1:3" ht="12.75">
      <c r="A86" s="53" t="s">
        <v>133</v>
      </c>
      <c r="B86" s="53" t="s">
        <v>162</v>
      </c>
      <c r="C86" s="15" t="e">
        <f>GetValCell("BA21")</f>
        <v>#NAME?</v>
      </c>
    </row>
    <row r="87" spans="1:3" ht="12.75">
      <c r="A87" s="53" t="s">
        <v>133</v>
      </c>
      <c r="B87" s="53" t="s">
        <v>163</v>
      </c>
      <c r="C87" t="e">
        <f>GetValCell("BO21")</f>
        <v>#NAME?</v>
      </c>
    </row>
    <row r="88" spans="1:3" ht="12.75">
      <c r="A88" s="53" t="s">
        <v>133</v>
      </c>
      <c r="B88" s="53" t="s">
        <v>164</v>
      </c>
      <c r="C88" t="e">
        <f>GetValCell("CC21")</f>
        <v>#NAME?</v>
      </c>
    </row>
    <row r="89" spans="1:3" ht="12.75">
      <c r="A89" s="53" t="s">
        <v>133</v>
      </c>
      <c r="B89" s="53" t="s">
        <v>39</v>
      </c>
      <c r="C89" t="e">
        <f>GetValCell("CQ21")</f>
        <v>#NAME?</v>
      </c>
    </row>
    <row r="90" spans="1:2" ht="12.75">
      <c r="A90" s="49" t="s">
        <v>149</v>
      </c>
      <c r="B90" s="49" t="s">
        <v>171</v>
      </c>
    </row>
    <row r="91" spans="1:2" ht="12.75">
      <c r="A91" s="47" t="s">
        <v>134</v>
      </c>
      <c r="B91" s="47" t="s">
        <v>172</v>
      </c>
    </row>
    <row r="92" spans="1:3" ht="12.75">
      <c r="A92" s="53" t="s">
        <v>139</v>
      </c>
      <c r="B92" s="53" t="s">
        <v>161</v>
      </c>
      <c r="C92" s="55" t="e">
        <f>GetValCellStr("AV22")</f>
        <v>#NAME?</v>
      </c>
    </row>
    <row r="93" spans="1:3" ht="12.75">
      <c r="A93" s="53" t="s">
        <v>133</v>
      </c>
      <c r="B93" s="53" t="s">
        <v>162</v>
      </c>
      <c r="C93" s="15" t="e">
        <f>GetValCell("BA22")</f>
        <v>#NAME?</v>
      </c>
    </row>
    <row r="94" spans="1:3" ht="12.75">
      <c r="A94" s="53" t="s">
        <v>133</v>
      </c>
      <c r="B94" s="53" t="s">
        <v>163</v>
      </c>
      <c r="C94" t="e">
        <f>GetValCell("BO22")</f>
        <v>#NAME?</v>
      </c>
    </row>
    <row r="95" spans="1:3" ht="12.75">
      <c r="A95" s="53" t="s">
        <v>133</v>
      </c>
      <c r="B95" s="53" t="s">
        <v>164</v>
      </c>
      <c r="C95" t="e">
        <f>GetValCell("CC22")</f>
        <v>#NAME?</v>
      </c>
    </row>
    <row r="96" spans="1:3" ht="12.75">
      <c r="A96" s="53" t="s">
        <v>133</v>
      </c>
      <c r="B96" s="53" t="s">
        <v>39</v>
      </c>
      <c r="C96" t="e">
        <f>GetValCell("CQ22")</f>
        <v>#NAME?</v>
      </c>
    </row>
    <row r="97" spans="1:2" ht="12.75">
      <c r="A97" s="49" t="s">
        <v>149</v>
      </c>
      <c r="B97" s="49" t="s">
        <v>172</v>
      </c>
    </row>
    <row r="98" spans="1:2" ht="12.75">
      <c r="A98" s="49" t="s">
        <v>149</v>
      </c>
      <c r="B98" s="49" t="s">
        <v>169</v>
      </c>
    </row>
    <row r="99" spans="1:2" ht="12.75">
      <c r="A99" s="47" t="s">
        <v>134</v>
      </c>
      <c r="B99" s="47" t="s">
        <v>173</v>
      </c>
    </row>
    <row r="100" spans="1:2" ht="12.75">
      <c r="A100" s="47" t="s">
        <v>134</v>
      </c>
      <c r="B100" s="47" t="s">
        <v>174</v>
      </c>
    </row>
    <row r="101" spans="1:3" ht="12.75">
      <c r="A101" s="53" t="s">
        <v>139</v>
      </c>
      <c r="B101" s="53" t="s">
        <v>161</v>
      </c>
      <c r="C101" s="55" t="e">
        <f>GetValCellStr("AV23")</f>
        <v>#NAME?</v>
      </c>
    </row>
    <row r="102" spans="1:3" ht="12.75">
      <c r="A102" s="53" t="s">
        <v>133</v>
      </c>
      <c r="B102" s="53" t="s">
        <v>162</v>
      </c>
      <c r="C102" s="15" t="e">
        <f>GetValCell("BA23")</f>
        <v>#NAME?</v>
      </c>
    </row>
    <row r="103" spans="1:3" ht="12.75">
      <c r="A103" s="53" t="s">
        <v>133</v>
      </c>
      <c r="B103" s="53" t="s">
        <v>163</v>
      </c>
      <c r="C103" t="e">
        <f>GetValCell("BO23")</f>
        <v>#NAME?</v>
      </c>
    </row>
    <row r="104" spans="1:3" ht="12.75">
      <c r="A104" s="53" t="s">
        <v>133</v>
      </c>
      <c r="B104" s="53" t="s">
        <v>164</v>
      </c>
      <c r="C104" t="e">
        <f>GetValCell("CC23")</f>
        <v>#NAME?</v>
      </c>
    </row>
    <row r="105" spans="1:3" ht="12.75">
      <c r="A105" s="53" t="s">
        <v>133</v>
      </c>
      <c r="B105" s="53" t="s">
        <v>39</v>
      </c>
      <c r="C105" t="e">
        <f>GetValCell("CQ23")</f>
        <v>#NAME?</v>
      </c>
    </row>
    <row r="106" spans="1:2" ht="12.75">
      <c r="A106" s="49" t="s">
        <v>149</v>
      </c>
      <c r="B106" s="49" t="s">
        <v>174</v>
      </c>
    </row>
    <row r="107" spans="1:2" ht="12.75">
      <c r="A107" s="47" t="s">
        <v>134</v>
      </c>
      <c r="B107" s="47" t="s">
        <v>175</v>
      </c>
    </row>
    <row r="108" spans="1:3" ht="12.75">
      <c r="A108" s="53" t="s">
        <v>139</v>
      </c>
      <c r="B108" s="53" t="s">
        <v>161</v>
      </c>
      <c r="C108" s="55" t="e">
        <f>GetValCellStr("AV24")</f>
        <v>#NAME?</v>
      </c>
    </row>
    <row r="109" spans="1:3" ht="12.75">
      <c r="A109" s="53" t="s">
        <v>133</v>
      </c>
      <c r="B109" s="53" t="s">
        <v>162</v>
      </c>
      <c r="C109" s="15" t="e">
        <f>GetValCell("BA24")</f>
        <v>#NAME?</v>
      </c>
    </row>
    <row r="110" spans="1:3" ht="12.75">
      <c r="A110" s="53" t="s">
        <v>133</v>
      </c>
      <c r="B110" s="53" t="s">
        <v>163</v>
      </c>
      <c r="C110" t="e">
        <f>GetValCell("BO24")</f>
        <v>#NAME?</v>
      </c>
    </row>
    <row r="111" spans="1:3" ht="12.75">
      <c r="A111" s="53" t="s">
        <v>133</v>
      </c>
      <c r="B111" s="53" t="s">
        <v>164</v>
      </c>
      <c r="C111" t="e">
        <f>GetValCell("CC24")</f>
        <v>#NAME?</v>
      </c>
    </row>
    <row r="112" spans="1:3" ht="12.75">
      <c r="A112" s="53" t="s">
        <v>133</v>
      </c>
      <c r="B112" s="53" t="s">
        <v>39</v>
      </c>
      <c r="C112" t="e">
        <f>GetValCell("CQ24")</f>
        <v>#NAME?</v>
      </c>
    </row>
    <row r="113" spans="1:2" ht="12.75">
      <c r="A113" s="49" t="s">
        <v>149</v>
      </c>
      <c r="B113" s="49" t="s">
        <v>175</v>
      </c>
    </row>
    <row r="114" spans="1:2" ht="12.75">
      <c r="A114" s="47" t="s">
        <v>134</v>
      </c>
      <c r="B114" s="47" t="s">
        <v>176</v>
      </c>
    </row>
    <row r="115" spans="1:3" ht="12.75">
      <c r="A115" s="53" t="s">
        <v>139</v>
      </c>
      <c r="B115" s="53" t="s">
        <v>161</v>
      </c>
      <c r="C115" s="55" t="e">
        <f>GetValCellStr("AV25")</f>
        <v>#NAME?</v>
      </c>
    </row>
    <row r="116" spans="1:3" ht="12.75">
      <c r="A116" s="53" t="s">
        <v>133</v>
      </c>
      <c r="B116" s="53" t="s">
        <v>162</v>
      </c>
      <c r="C116" s="15" t="e">
        <f>GetValCell("BA25")</f>
        <v>#NAME?</v>
      </c>
    </row>
    <row r="117" spans="1:3" ht="12.75">
      <c r="A117" s="53" t="s">
        <v>133</v>
      </c>
      <c r="B117" s="53" t="s">
        <v>163</v>
      </c>
      <c r="C117" t="e">
        <f>GetValCell("BO25")</f>
        <v>#NAME?</v>
      </c>
    </row>
    <row r="118" spans="1:3" ht="12.75">
      <c r="A118" s="53" t="s">
        <v>133</v>
      </c>
      <c r="B118" s="53" t="s">
        <v>164</v>
      </c>
      <c r="C118" t="e">
        <f>GetValCell("CC25")</f>
        <v>#NAME?</v>
      </c>
    </row>
    <row r="119" spans="1:3" ht="12.75">
      <c r="A119" s="53" t="s">
        <v>133</v>
      </c>
      <c r="B119" s="53" t="s">
        <v>39</v>
      </c>
      <c r="C119" t="e">
        <f>GetValCell("CQ25")</f>
        <v>#NAME?</v>
      </c>
    </row>
    <row r="120" spans="1:2" ht="12.75">
      <c r="A120" s="49" t="s">
        <v>149</v>
      </c>
      <c r="B120" s="49" t="s">
        <v>176</v>
      </c>
    </row>
    <row r="121" spans="1:2" ht="12.75">
      <c r="A121" s="47" t="s">
        <v>134</v>
      </c>
      <c r="B121" s="47" t="s">
        <v>177</v>
      </c>
    </row>
    <row r="122" spans="1:3" ht="12.75">
      <c r="A122" s="53" t="s">
        <v>139</v>
      </c>
      <c r="B122" s="53" t="s">
        <v>161</v>
      </c>
      <c r="C122" s="55" t="e">
        <f>GetValCellStr("AV26")</f>
        <v>#NAME?</v>
      </c>
    </row>
    <row r="123" spans="1:3" ht="12.75">
      <c r="A123" s="53" t="s">
        <v>133</v>
      </c>
      <c r="B123" s="53" t="s">
        <v>162</v>
      </c>
      <c r="C123" s="15" t="e">
        <f>GetValCell("BA26")</f>
        <v>#NAME?</v>
      </c>
    </row>
    <row r="124" spans="1:3" ht="12.75">
      <c r="A124" s="53" t="s">
        <v>133</v>
      </c>
      <c r="B124" s="53" t="s">
        <v>163</v>
      </c>
      <c r="C124" t="e">
        <f>GetValCell("BO26")</f>
        <v>#NAME?</v>
      </c>
    </row>
    <row r="125" spans="1:3" ht="12.75">
      <c r="A125" s="53" t="s">
        <v>133</v>
      </c>
      <c r="B125" s="53" t="s">
        <v>164</v>
      </c>
      <c r="C125" t="e">
        <f>GetValCell("CC26")</f>
        <v>#NAME?</v>
      </c>
    </row>
    <row r="126" spans="1:3" ht="12.75">
      <c r="A126" s="53" t="s">
        <v>133</v>
      </c>
      <c r="B126" s="53" t="s">
        <v>39</v>
      </c>
      <c r="C126" t="e">
        <f>GetValCell("CQ26")</f>
        <v>#NAME?</v>
      </c>
    </row>
    <row r="127" spans="1:2" ht="12.75">
      <c r="A127" s="49" t="s">
        <v>149</v>
      </c>
      <c r="B127" s="49" t="s">
        <v>177</v>
      </c>
    </row>
    <row r="128" spans="1:2" ht="12.75">
      <c r="A128" s="47" t="s">
        <v>134</v>
      </c>
      <c r="B128" s="47" t="s">
        <v>178</v>
      </c>
    </row>
    <row r="129" spans="1:3" ht="12.75">
      <c r="A129" s="53" t="s">
        <v>139</v>
      </c>
      <c r="B129" s="53" t="s">
        <v>161</v>
      </c>
      <c r="C129" s="55" t="e">
        <f>GetValCellStr("AV27")</f>
        <v>#NAME?</v>
      </c>
    </row>
    <row r="130" spans="1:3" ht="12.75">
      <c r="A130" s="53" t="s">
        <v>133</v>
      </c>
      <c r="B130" s="53" t="s">
        <v>162</v>
      </c>
      <c r="C130" s="15" t="e">
        <f>GetValCell("BA27")</f>
        <v>#NAME?</v>
      </c>
    </row>
    <row r="131" spans="1:3" ht="12.75">
      <c r="A131" s="53" t="s">
        <v>133</v>
      </c>
      <c r="B131" s="53" t="s">
        <v>163</v>
      </c>
      <c r="C131" t="e">
        <f>GetValCell("BO27")</f>
        <v>#NAME?</v>
      </c>
    </row>
    <row r="132" spans="1:3" ht="12.75">
      <c r="A132" s="53" t="s">
        <v>133</v>
      </c>
      <c r="B132" s="53" t="s">
        <v>164</v>
      </c>
      <c r="C132" t="e">
        <f>GetValCell("CC27")</f>
        <v>#NAME?</v>
      </c>
    </row>
    <row r="133" spans="1:3" ht="12.75">
      <c r="A133" s="53" t="s">
        <v>133</v>
      </c>
      <c r="B133" s="53" t="s">
        <v>39</v>
      </c>
      <c r="C133" t="e">
        <f>GetValCell("CQ27")</f>
        <v>#NAME?</v>
      </c>
    </row>
    <row r="134" spans="1:2" ht="12.75">
      <c r="A134" s="49" t="s">
        <v>149</v>
      </c>
      <c r="B134" s="49" t="s">
        <v>178</v>
      </c>
    </row>
    <row r="135" spans="1:2" ht="12.75">
      <c r="A135" s="47" t="s">
        <v>134</v>
      </c>
      <c r="B135" s="47" t="s">
        <v>179</v>
      </c>
    </row>
    <row r="136" spans="1:3" ht="12.75">
      <c r="A136" s="53" t="s">
        <v>139</v>
      </c>
      <c r="B136" s="53" t="s">
        <v>161</v>
      </c>
      <c r="C136" s="55" t="e">
        <f>GetValCellStr("AV28")</f>
        <v>#NAME?</v>
      </c>
    </row>
    <row r="137" spans="1:3" ht="12.75">
      <c r="A137" s="53" t="s">
        <v>133</v>
      </c>
      <c r="B137" s="53" t="s">
        <v>162</v>
      </c>
      <c r="C137" s="15" t="e">
        <f>GetValCell("BA28")</f>
        <v>#NAME?</v>
      </c>
    </row>
    <row r="138" spans="1:3" ht="12.75">
      <c r="A138" s="53" t="s">
        <v>133</v>
      </c>
      <c r="B138" s="53" t="s">
        <v>163</v>
      </c>
      <c r="C138" t="e">
        <f>GetValCell("BO28")</f>
        <v>#NAME?</v>
      </c>
    </row>
    <row r="139" spans="1:3" ht="12.75">
      <c r="A139" s="53" t="s">
        <v>133</v>
      </c>
      <c r="B139" s="53" t="s">
        <v>164</v>
      </c>
      <c r="C139" t="e">
        <f>GetValCell("CC28")</f>
        <v>#NAME?</v>
      </c>
    </row>
    <row r="140" spans="1:3" ht="12.75">
      <c r="A140" s="53" t="s">
        <v>133</v>
      </c>
      <c r="B140" s="53" t="s">
        <v>39</v>
      </c>
      <c r="C140" t="e">
        <f>GetValCell("CQ28")</f>
        <v>#NAME?</v>
      </c>
    </row>
    <row r="141" spans="1:2" ht="12.75">
      <c r="A141" s="49" t="s">
        <v>149</v>
      </c>
      <c r="B141" s="49" t="s">
        <v>179</v>
      </c>
    </row>
    <row r="142" spans="1:2" ht="12.75">
      <c r="A142" s="49" t="s">
        <v>149</v>
      </c>
      <c r="B142" s="49" t="s">
        <v>173</v>
      </c>
    </row>
    <row r="143" spans="1:2" ht="12.75">
      <c r="A143" s="47" t="s">
        <v>134</v>
      </c>
      <c r="B143" s="47" t="s">
        <v>180</v>
      </c>
    </row>
    <row r="144" spans="1:2" ht="12.75">
      <c r="A144" s="47" t="s">
        <v>134</v>
      </c>
      <c r="B144" s="47" t="s">
        <v>181</v>
      </c>
    </row>
    <row r="145" spans="1:3" ht="12.75">
      <c r="A145" s="53" t="s">
        <v>139</v>
      </c>
      <c r="B145" s="53" t="s">
        <v>161</v>
      </c>
      <c r="C145" s="55" t="e">
        <f>GetValCellStr("AV29")</f>
        <v>#NAME?</v>
      </c>
    </row>
    <row r="146" spans="1:3" ht="12.75">
      <c r="A146" s="53" t="s">
        <v>133</v>
      </c>
      <c r="B146" s="53" t="s">
        <v>162</v>
      </c>
      <c r="C146" s="15" t="e">
        <f>GetValCell("BA29")</f>
        <v>#NAME?</v>
      </c>
    </row>
    <row r="147" spans="1:3" ht="12.75">
      <c r="A147" s="53" t="s">
        <v>133</v>
      </c>
      <c r="B147" s="53" t="s">
        <v>163</v>
      </c>
      <c r="C147" t="e">
        <f>GetValCell("BO29")</f>
        <v>#NAME?</v>
      </c>
    </row>
    <row r="148" spans="1:3" ht="12.75">
      <c r="A148" s="53" t="s">
        <v>133</v>
      </c>
      <c r="B148" s="53" t="s">
        <v>164</v>
      </c>
      <c r="C148" t="e">
        <f>GetValCell("CC29")</f>
        <v>#NAME?</v>
      </c>
    </row>
    <row r="149" spans="1:3" ht="12.75">
      <c r="A149" s="53" t="s">
        <v>133</v>
      </c>
      <c r="B149" s="53" t="s">
        <v>39</v>
      </c>
      <c r="C149" t="e">
        <f>GetValCell("CQ29")</f>
        <v>#NAME?</v>
      </c>
    </row>
    <row r="150" spans="1:2" ht="12.75">
      <c r="A150" s="49" t="s">
        <v>149</v>
      </c>
      <c r="B150" s="49" t="s">
        <v>181</v>
      </c>
    </row>
    <row r="151" spans="1:2" ht="12.75">
      <c r="A151" s="47" t="s">
        <v>134</v>
      </c>
      <c r="B151" s="47" t="s">
        <v>182</v>
      </c>
    </row>
    <row r="152" spans="1:3" ht="12.75">
      <c r="A152" s="53" t="s">
        <v>139</v>
      </c>
      <c r="B152" s="53" t="s">
        <v>161</v>
      </c>
      <c r="C152" s="55" t="e">
        <f>GetValCellStr("AV30")</f>
        <v>#NAME?</v>
      </c>
    </row>
    <row r="153" spans="1:3" ht="12.75">
      <c r="A153" s="53" t="s">
        <v>133</v>
      </c>
      <c r="B153" s="53" t="s">
        <v>162</v>
      </c>
      <c r="C153" s="15" t="e">
        <f>GetValCell("BA30")</f>
        <v>#NAME?</v>
      </c>
    </row>
    <row r="154" spans="1:3" ht="12.75">
      <c r="A154" s="53" t="s">
        <v>133</v>
      </c>
      <c r="B154" s="53" t="s">
        <v>163</v>
      </c>
      <c r="C154" t="e">
        <f>GetValCell("BO30")</f>
        <v>#NAME?</v>
      </c>
    </row>
    <row r="155" spans="1:3" ht="12.75">
      <c r="A155" s="53" t="s">
        <v>133</v>
      </c>
      <c r="B155" s="53" t="s">
        <v>164</v>
      </c>
      <c r="C155" t="e">
        <f>GetValCell("CC30")</f>
        <v>#NAME?</v>
      </c>
    </row>
    <row r="156" spans="1:3" ht="12.75">
      <c r="A156" s="53" t="s">
        <v>133</v>
      </c>
      <c r="B156" s="53" t="s">
        <v>39</v>
      </c>
      <c r="C156" t="e">
        <f>GetValCell("CQ30")</f>
        <v>#NAME?</v>
      </c>
    </row>
    <row r="157" spans="1:2" ht="12.75">
      <c r="A157" s="49" t="s">
        <v>149</v>
      </c>
      <c r="B157" s="49" t="s">
        <v>182</v>
      </c>
    </row>
    <row r="158" spans="1:2" ht="12.75">
      <c r="A158" s="47" t="s">
        <v>134</v>
      </c>
      <c r="B158" s="47" t="s">
        <v>183</v>
      </c>
    </row>
    <row r="159" spans="1:3" ht="12.75">
      <c r="A159" s="53" t="s">
        <v>139</v>
      </c>
      <c r="B159" s="53" t="s">
        <v>161</v>
      </c>
      <c r="C159" s="55" t="e">
        <f>GetValCellStr("AV31")</f>
        <v>#NAME?</v>
      </c>
    </row>
    <row r="160" spans="1:3" ht="12.75">
      <c r="A160" s="53" t="s">
        <v>133</v>
      </c>
      <c r="B160" s="53" t="s">
        <v>162</v>
      </c>
      <c r="C160" s="15" t="e">
        <f>GetValCell("BA31")</f>
        <v>#NAME?</v>
      </c>
    </row>
    <row r="161" spans="1:3" ht="12.75">
      <c r="A161" s="53" t="s">
        <v>133</v>
      </c>
      <c r="B161" s="53" t="s">
        <v>163</v>
      </c>
      <c r="C161" t="e">
        <f>GetValCell("BO31")</f>
        <v>#NAME?</v>
      </c>
    </row>
    <row r="162" spans="1:3" ht="12.75">
      <c r="A162" s="53" t="s">
        <v>133</v>
      </c>
      <c r="B162" s="53" t="s">
        <v>164</v>
      </c>
      <c r="C162" t="e">
        <f>GetValCell("CC31")</f>
        <v>#NAME?</v>
      </c>
    </row>
    <row r="163" spans="1:3" ht="12.75">
      <c r="A163" s="53" t="s">
        <v>133</v>
      </c>
      <c r="B163" s="53" t="s">
        <v>39</v>
      </c>
      <c r="C163" t="e">
        <f>GetValCell("CQ31")</f>
        <v>#NAME?</v>
      </c>
    </row>
    <row r="164" spans="1:2" ht="12.75">
      <c r="A164" s="49" t="s">
        <v>149</v>
      </c>
      <c r="B164" s="50" t="s">
        <v>183</v>
      </c>
    </row>
    <row r="165" spans="1:2" ht="12.75">
      <c r="A165" s="47" t="s">
        <v>134</v>
      </c>
      <c r="B165" s="47" t="s">
        <v>184</v>
      </c>
    </row>
    <row r="166" spans="1:3" ht="12.75">
      <c r="A166" s="53" t="s">
        <v>139</v>
      </c>
      <c r="B166" s="53" t="s">
        <v>161</v>
      </c>
      <c r="C166" s="55" t="e">
        <f>GetValCellStr("AV32")</f>
        <v>#NAME?</v>
      </c>
    </row>
    <row r="167" spans="1:3" ht="12.75">
      <c r="A167" s="53" t="s">
        <v>133</v>
      </c>
      <c r="B167" s="53" t="s">
        <v>162</v>
      </c>
      <c r="C167" s="15" t="e">
        <f>GetValCell("BA32")</f>
        <v>#NAME?</v>
      </c>
    </row>
    <row r="168" spans="1:3" ht="12.75">
      <c r="A168" s="53" t="s">
        <v>133</v>
      </c>
      <c r="B168" s="53" t="s">
        <v>163</v>
      </c>
      <c r="C168" t="e">
        <f>GetValCell("BO32")</f>
        <v>#NAME?</v>
      </c>
    </row>
    <row r="169" spans="1:3" ht="12.75">
      <c r="A169" s="53" t="s">
        <v>133</v>
      </c>
      <c r="B169" s="53" t="s">
        <v>164</v>
      </c>
      <c r="C169" t="e">
        <f>GetValCell("CC32")</f>
        <v>#NAME?</v>
      </c>
    </row>
    <row r="170" spans="1:3" ht="12.75">
      <c r="A170" s="53" t="s">
        <v>133</v>
      </c>
      <c r="B170" s="53" t="s">
        <v>39</v>
      </c>
      <c r="C170" t="e">
        <f>GetValCell("CQ32")</f>
        <v>#NAME?</v>
      </c>
    </row>
    <row r="171" spans="1:2" ht="12.75">
      <c r="A171" s="49" t="s">
        <v>149</v>
      </c>
      <c r="B171" s="49" t="s">
        <v>184</v>
      </c>
    </row>
    <row r="172" spans="1:2" ht="12.75">
      <c r="A172" s="47" t="s">
        <v>134</v>
      </c>
      <c r="B172" s="47" t="s">
        <v>185</v>
      </c>
    </row>
    <row r="173" spans="1:3" ht="12.75">
      <c r="A173" s="53" t="s">
        <v>139</v>
      </c>
      <c r="B173" s="53" t="s">
        <v>161</v>
      </c>
      <c r="C173" s="55" t="e">
        <f>GetValCellStr("AV33")</f>
        <v>#NAME?</v>
      </c>
    </row>
    <row r="174" spans="1:3" ht="12.75">
      <c r="A174" s="53" t="s">
        <v>133</v>
      </c>
      <c r="B174" s="53" t="s">
        <v>162</v>
      </c>
      <c r="C174" s="15" t="e">
        <f>GetValCell("BA33")</f>
        <v>#NAME?</v>
      </c>
    </row>
    <row r="175" spans="1:3" ht="12.75">
      <c r="A175" s="53" t="s">
        <v>133</v>
      </c>
      <c r="B175" s="53" t="s">
        <v>163</v>
      </c>
      <c r="C175" t="e">
        <f>GetValCell("BO33")</f>
        <v>#NAME?</v>
      </c>
    </row>
    <row r="176" spans="1:3" ht="12.75">
      <c r="A176" s="53" t="s">
        <v>133</v>
      </c>
      <c r="B176" s="53" t="s">
        <v>164</v>
      </c>
      <c r="C176" t="e">
        <f>GetValCell("CC33")</f>
        <v>#NAME?</v>
      </c>
    </row>
    <row r="177" spans="1:3" ht="12.75">
      <c r="A177" s="53" t="s">
        <v>133</v>
      </c>
      <c r="B177" s="53" t="s">
        <v>39</v>
      </c>
      <c r="C177" t="e">
        <f>GetValCell("CQ33")</f>
        <v>#NAME?</v>
      </c>
    </row>
    <row r="178" spans="1:2" ht="12.75">
      <c r="A178" s="49" t="s">
        <v>149</v>
      </c>
      <c r="B178" s="49" t="s">
        <v>185</v>
      </c>
    </row>
    <row r="179" spans="1:2" ht="12.75">
      <c r="A179" s="49" t="s">
        <v>149</v>
      </c>
      <c r="B179" s="49" t="s">
        <v>180</v>
      </c>
    </row>
    <row r="180" spans="1:2" ht="12.75">
      <c r="A180" s="47" t="s">
        <v>134</v>
      </c>
      <c r="B180" s="47" t="s">
        <v>186</v>
      </c>
    </row>
    <row r="181" spans="1:3" ht="12.75">
      <c r="A181" s="53" t="s">
        <v>139</v>
      </c>
      <c r="B181" s="53" t="s">
        <v>161</v>
      </c>
      <c r="C181" s="55" t="e">
        <f>GetValCellStr("AV34")</f>
        <v>#NAME?</v>
      </c>
    </row>
    <row r="182" spans="1:3" ht="12.75">
      <c r="A182" s="53" t="s">
        <v>133</v>
      </c>
      <c r="B182" s="53" t="s">
        <v>162</v>
      </c>
      <c r="C182" s="15" t="e">
        <f>GetValCell("BA34")</f>
        <v>#NAME?</v>
      </c>
    </row>
    <row r="183" spans="1:3" ht="12.75">
      <c r="A183" s="53" t="s">
        <v>133</v>
      </c>
      <c r="B183" s="53" t="s">
        <v>163</v>
      </c>
      <c r="C183" t="e">
        <f>GetValCell("BO34")</f>
        <v>#NAME?</v>
      </c>
    </row>
    <row r="184" spans="1:3" ht="12.75">
      <c r="A184" s="53" t="s">
        <v>133</v>
      </c>
      <c r="B184" s="53" t="s">
        <v>164</v>
      </c>
      <c r="C184" t="e">
        <f>GetValCell("CC34")</f>
        <v>#NAME?</v>
      </c>
    </row>
    <row r="185" spans="1:3" ht="12.75">
      <c r="A185" s="53" t="s">
        <v>133</v>
      </c>
      <c r="B185" s="53" t="s">
        <v>39</v>
      </c>
      <c r="C185" t="e">
        <f>GetValCell("CQ34")</f>
        <v>#NAME?</v>
      </c>
    </row>
    <row r="186" spans="1:2" ht="12.75">
      <c r="A186" s="49" t="s">
        <v>149</v>
      </c>
      <c r="B186" s="49" t="s">
        <v>186</v>
      </c>
    </row>
    <row r="187" spans="1:2" ht="12.75">
      <c r="A187" s="49" t="s">
        <v>149</v>
      </c>
      <c r="B187" s="49" t="s">
        <v>159</v>
      </c>
    </row>
    <row r="188" spans="1:2" ht="12.75">
      <c r="A188" s="47" t="s">
        <v>134</v>
      </c>
      <c r="B188" s="47" t="s">
        <v>187</v>
      </c>
    </row>
    <row r="189" spans="1:2" ht="12.75">
      <c r="A189" s="47" t="s">
        <v>134</v>
      </c>
      <c r="B189" s="47" t="s">
        <v>188</v>
      </c>
    </row>
    <row r="190" spans="1:3" ht="12.75">
      <c r="A190" s="53" t="s">
        <v>139</v>
      </c>
      <c r="B190" s="53" t="s">
        <v>161</v>
      </c>
      <c r="C190" s="55" t="e">
        <f>GetValCellStr("AV38")</f>
        <v>#NAME?</v>
      </c>
    </row>
    <row r="191" spans="1:3" ht="12.75">
      <c r="A191" s="53" t="s">
        <v>133</v>
      </c>
      <c r="B191" s="53" t="s">
        <v>162</v>
      </c>
      <c r="C191" s="15" t="e">
        <f>GetValCell("BA38")</f>
        <v>#NAME?</v>
      </c>
    </row>
    <row r="192" spans="1:3" ht="12.75">
      <c r="A192" s="53" t="s">
        <v>133</v>
      </c>
      <c r="B192" s="53" t="s">
        <v>163</v>
      </c>
      <c r="C192" t="e">
        <f>GetValCell("BO38")</f>
        <v>#NAME?</v>
      </c>
    </row>
    <row r="193" spans="1:3" ht="12.75">
      <c r="A193" s="53" t="s">
        <v>133</v>
      </c>
      <c r="B193" s="53" t="s">
        <v>164</v>
      </c>
      <c r="C193" t="e">
        <f>GetValCell("CC38")</f>
        <v>#NAME?</v>
      </c>
    </row>
    <row r="194" spans="1:3" ht="12.75">
      <c r="A194" s="53" t="s">
        <v>133</v>
      </c>
      <c r="B194" s="53" t="s">
        <v>39</v>
      </c>
      <c r="C194" t="e">
        <f>GetValCell("CQ38")</f>
        <v>#NAME?</v>
      </c>
    </row>
    <row r="195" spans="1:2" ht="12.75">
      <c r="A195" s="49" t="s">
        <v>149</v>
      </c>
      <c r="B195" s="49" t="s">
        <v>188</v>
      </c>
    </row>
    <row r="196" spans="1:2" ht="12.75">
      <c r="A196" s="47" t="s">
        <v>134</v>
      </c>
      <c r="B196" s="47" t="s">
        <v>189</v>
      </c>
    </row>
    <row r="197" spans="1:2" ht="12.75">
      <c r="A197" s="47" t="s">
        <v>134</v>
      </c>
      <c r="B197" s="47" t="s">
        <v>190</v>
      </c>
    </row>
    <row r="198" spans="1:3" ht="12.75">
      <c r="A198" s="53" t="s">
        <v>139</v>
      </c>
      <c r="B198" s="53" t="s">
        <v>161</v>
      </c>
      <c r="C198" s="55" t="e">
        <f>GetValCellStr("AV39")</f>
        <v>#NAME?</v>
      </c>
    </row>
    <row r="199" spans="1:3" ht="12.75">
      <c r="A199" s="53" t="s">
        <v>133</v>
      </c>
      <c r="B199" s="53" t="s">
        <v>162</v>
      </c>
      <c r="C199" s="15" t="e">
        <f>GetValCell("BA39")</f>
        <v>#NAME?</v>
      </c>
    </row>
    <row r="200" spans="1:3" ht="12.75">
      <c r="A200" s="53" t="s">
        <v>133</v>
      </c>
      <c r="B200" s="53" t="s">
        <v>163</v>
      </c>
      <c r="C200" t="e">
        <f>GetValCell("BO39")</f>
        <v>#NAME?</v>
      </c>
    </row>
    <row r="201" spans="1:3" ht="12.75">
      <c r="A201" s="53" t="s">
        <v>133</v>
      </c>
      <c r="B201" s="53" t="s">
        <v>164</v>
      </c>
      <c r="C201" t="e">
        <f>GetValCell("CC39")</f>
        <v>#NAME?</v>
      </c>
    </row>
    <row r="202" spans="1:3" ht="12.75">
      <c r="A202" s="53" t="s">
        <v>133</v>
      </c>
      <c r="B202" s="53" t="s">
        <v>39</v>
      </c>
      <c r="C202" t="e">
        <f>GetValCell("CQ39")</f>
        <v>#NAME?</v>
      </c>
    </row>
    <row r="203" spans="1:2" ht="12.75">
      <c r="A203" s="49" t="s">
        <v>149</v>
      </c>
      <c r="B203" s="49" t="s">
        <v>190</v>
      </c>
    </row>
    <row r="204" spans="1:2" ht="12.75">
      <c r="A204" s="47" t="s">
        <v>134</v>
      </c>
      <c r="B204" s="47" t="s">
        <v>191</v>
      </c>
    </row>
    <row r="205" spans="1:3" ht="12.75">
      <c r="A205" s="53" t="s">
        <v>139</v>
      </c>
      <c r="B205" s="53" t="s">
        <v>161</v>
      </c>
      <c r="C205" s="55" t="e">
        <f>GetValCellStr("AV40")</f>
        <v>#NAME?</v>
      </c>
    </row>
    <row r="206" spans="1:3" ht="12.75">
      <c r="A206" s="53" t="s">
        <v>133</v>
      </c>
      <c r="B206" s="53" t="s">
        <v>162</v>
      </c>
      <c r="C206" s="15" t="e">
        <f>GetValCell("BA40")</f>
        <v>#NAME?</v>
      </c>
    </row>
    <row r="207" spans="1:3" ht="12.75">
      <c r="A207" s="53" t="s">
        <v>133</v>
      </c>
      <c r="B207" s="53" t="s">
        <v>163</v>
      </c>
      <c r="C207" t="e">
        <f>GetValCell("BO40")</f>
        <v>#NAME?</v>
      </c>
    </row>
    <row r="208" spans="1:3" ht="12.75">
      <c r="A208" s="53" t="s">
        <v>133</v>
      </c>
      <c r="B208" s="53" t="s">
        <v>164</v>
      </c>
      <c r="C208" t="e">
        <f>GetValCell("CC40")</f>
        <v>#NAME?</v>
      </c>
    </row>
    <row r="209" spans="1:3" ht="12.75">
      <c r="A209" s="53" t="s">
        <v>133</v>
      </c>
      <c r="B209" s="53" t="s">
        <v>39</v>
      </c>
      <c r="C209" t="e">
        <f>GetValCell("CQ40")</f>
        <v>#NAME?</v>
      </c>
    </row>
    <row r="210" spans="1:2" ht="12.75">
      <c r="A210" s="49" t="s">
        <v>149</v>
      </c>
      <c r="B210" s="49" t="s">
        <v>191</v>
      </c>
    </row>
    <row r="211" spans="1:2" ht="12.75">
      <c r="A211" s="47" t="s">
        <v>134</v>
      </c>
      <c r="B211" s="47" t="s">
        <v>192</v>
      </c>
    </row>
    <row r="212" spans="1:3" ht="12.75">
      <c r="A212" s="53" t="s">
        <v>139</v>
      </c>
      <c r="B212" s="53" t="s">
        <v>161</v>
      </c>
      <c r="C212" s="55" t="e">
        <f>GetValCellStr("AV41")</f>
        <v>#NAME?</v>
      </c>
    </row>
    <row r="213" spans="1:3" ht="12.75">
      <c r="A213" s="53" t="s">
        <v>133</v>
      </c>
      <c r="B213" s="53" t="s">
        <v>162</v>
      </c>
      <c r="C213" s="15" t="e">
        <f>GetValCell("BA41")</f>
        <v>#NAME?</v>
      </c>
    </row>
    <row r="214" spans="1:3" ht="12.75">
      <c r="A214" s="53" t="s">
        <v>133</v>
      </c>
      <c r="B214" s="53" t="s">
        <v>163</v>
      </c>
      <c r="C214" t="e">
        <f>GetValCell("BO41")</f>
        <v>#NAME?</v>
      </c>
    </row>
    <row r="215" spans="1:3" ht="12.75">
      <c r="A215" s="53" t="s">
        <v>133</v>
      </c>
      <c r="B215" s="53" t="s">
        <v>164</v>
      </c>
      <c r="C215" t="e">
        <f>GetValCell("CC41")</f>
        <v>#NAME?</v>
      </c>
    </row>
    <row r="216" spans="1:3" ht="12.75">
      <c r="A216" s="53" t="s">
        <v>133</v>
      </c>
      <c r="B216" s="53" t="s">
        <v>39</v>
      </c>
      <c r="C216" t="e">
        <f>GetValCell("CQ41")</f>
        <v>#NAME?</v>
      </c>
    </row>
    <row r="217" spans="1:2" ht="12.75">
      <c r="A217" s="49" t="s">
        <v>149</v>
      </c>
      <c r="B217" s="49" t="s">
        <v>192</v>
      </c>
    </row>
    <row r="218" spans="1:2" ht="12.75">
      <c r="A218" s="47" t="s">
        <v>134</v>
      </c>
      <c r="B218" s="47" t="s">
        <v>193</v>
      </c>
    </row>
    <row r="219" spans="1:3" ht="12.75">
      <c r="A219" s="53" t="s">
        <v>139</v>
      </c>
      <c r="B219" s="53" t="s">
        <v>161</v>
      </c>
      <c r="C219" s="55" t="e">
        <f>GetValCellStr("AV42")</f>
        <v>#NAME?</v>
      </c>
    </row>
    <row r="220" spans="1:3" ht="12.75">
      <c r="A220" s="53" t="s">
        <v>133</v>
      </c>
      <c r="B220" s="53" t="s">
        <v>162</v>
      </c>
      <c r="C220" s="15" t="e">
        <f>GetValCell("BA42")</f>
        <v>#NAME?</v>
      </c>
    </row>
    <row r="221" spans="1:3" ht="12.75">
      <c r="A221" s="53" t="s">
        <v>133</v>
      </c>
      <c r="B221" s="53" t="s">
        <v>163</v>
      </c>
      <c r="C221" t="e">
        <f>GetValCell("BO42")</f>
        <v>#NAME?</v>
      </c>
    </row>
    <row r="222" spans="1:3" ht="12.75">
      <c r="A222" s="53" t="s">
        <v>133</v>
      </c>
      <c r="B222" s="53" t="s">
        <v>164</v>
      </c>
      <c r="C222" t="e">
        <f>GetValCell("CC42")</f>
        <v>#NAME?</v>
      </c>
    </row>
    <row r="223" spans="1:3" ht="12.75">
      <c r="A223" s="53" t="s">
        <v>133</v>
      </c>
      <c r="B223" s="53" t="s">
        <v>39</v>
      </c>
      <c r="C223" t="e">
        <f>GetValCell("CQ42")</f>
        <v>#NAME?</v>
      </c>
    </row>
    <row r="224" spans="1:2" ht="12.75">
      <c r="A224" s="49" t="s">
        <v>149</v>
      </c>
      <c r="B224" s="49" t="s">
        <v>193</v>
      </c>
    </row>
    <row r="225" spans="1:2" ht="12.75">
      <c r="A225" s="49" t="s">
        <v>149</v>
      </c>
      <c r="B225" s="49" t="s">
        <v>189</v>
      </c>
    </row>
    <row r="226" spans="1:2" ht="12.75">
      <c r="A226" s="47" t="s">
        <v>134</v>
      </c>
      <c r="B226" s="47" t="s">
        <v>194</v>
      </c>
    </row>
    <row r="227" spans="1:2" ht="12.75">
      <c r="A227" s="47" t="s">
        <v>134</v>
      </c>
      <c r="B227" s="47" t="s">
        <v>195</v>
      </c>
    </row>
    <row r="228" spans="1:3" ht="12.75">
      <c r="A228" s="53" t="s">
        <v>139</v>
      </c>
      <c r="B228" s="53" t="s">
        <v>161</v>
      </c>
      <c r="C228" s="55" t="e">
        <f>GetValCellStr("AV43")</f>
        <v>#NAME?</v>
      </c>
    </row>
    <row r="229" spans="1:3" ht="12.75">
      <c r="A229" s="53" t="s">
        <v>133</v>
      </c>
      <c r="B229" s="53" t="s">
        <v>162</v>
      </c>
      <c r="C229" s="15" t="e">
        <f>GetValCell("BA43")</f>
        <v>#NAME?</v>
      </c>
    </row>
    <row r="230" spans="1:3" ht="12.75">
      <c r="A230" s="53" t="s">
        <v>133</v>
      </c>
      <c r="B230" s="53" t="s">
        <v>163</v>
      </c>
      <c r="C230" t="e">
        <f>GetValCell("BO43")</f>
        <v>#NAME?</v>
      </c>
    </row>
    <row r="231" spans="1:3" ht="12.75">
      <c r="A231" s="53" t="s">
        <v>133</v>
      </c>
      <c r="B231" s="53" t="s">
        <v>164</v>
      </c>
      <c r="C231" t="e">
        <f>GetValCell("CC43")</f>
        <v>#NAME?</v>
      </c>
    </row>
    <row r="232" spans="1:3" ht="12.75">
      <c r="A232" s="53" t="s">
        <v>133</v>
      </c>
      <c r="B232" s="53" t="s">
        <v>39</v>
      </c>
      <c r="C232" t="e">
        <f>GetValCell("CQ43")</f>
        <v>#NAME?</v>
      </c>
    </row>
    <row r="233" spans="1:2" ht="12.75">
      <c r="A233" s="49" t="s">
        <v>149</v>
      </c>
      <c r="B233" s="49" t="s">
        <v>195</v>
      </c>
    </row>
    <row r="234" spans="1:2" ht="12.75">
      <c r="A234" s="47" t="s">
        <v>134</v>
      </c>
      <c r="B234" s="47" t="s">
        <v>196</v>
      </c>
    </row>
    <row r="235" spans="1:3" ht="12.75">
      <c r="A235" s="53" t="s">
        <v>139</v>
      </c>
      <c r="B235" s="53" t="s">
        <v>161</v>
      </c>
      <c r="C235" s="55" t="e">
        <f>GetValCellStr("AV44")</f>
        <v>#NAME?</v>
      </c>
    </row>
    <row r="236" spans="1:3" ht="12.75">
      <c r="A236" s="53" t="s">
        <v>133</v>
      </c>
      <c r="B236" s="53" t="s">
        <v>162</v>
      </c>
      <c r="C236" s="15" t="e">
        <f>GetValCell("BA44")</f>
        <v>#NAME?</v>
      </c>
    </row>
    <row r="237" spans="1:3" ht="12.75">
      <c r="A237" s="53" t="s">
        <v>133</v>
      </c>
      <c r="B237" s="53" t="s">
        <v>163</v>
      </c>
      <c r="C237" t="e">
        <f>GetValCell("BO44")</f>
        <v>#NAME?</v>
      </c>
    </row>
    <row r="238" spans="1:3" ht="12.75">
      <c r="A238" s="53" t="s">
        <v>133</v>
      </c>
      <c r="B238" s="53" t="s">
        <v>164</v>
      </c>
      <c r="C238" t="e">
        <f>GetValCell("CC44")</f>
        <v>#NAME?</v>
      </c>
    </row>
    <row r="239" spans="1:3" ht="12.75">
      <c r="A239" s="53" t="s">
        <v>133</v>
      </c>
      <c r="B239" s="53" t="s">
        <v>39</v>
      </c>
      <c r="C239" t="e">
        <f>GetValCell("CQ44")</f>
        <v>#NAME?</v>
      </c>
    </row>
    <row r="240" spans="1:2" ht="12.75">
      <c r="A240" s="49" t="s">
        <v>149</v>
      </c>
      <c r="B240" s="49" t="s">
        <v>196</v>
      </c>
    </row>
    <row r="241" spans="1:2" ht="12.75">
      <c r="A241" s="47" t="s">
        <v>134</v>
      </c>
      <c r="B241" s="47" t="s">
        <v>197</v>
      </c>
    </row>
    <row r="242" spans="1:3" ht="12.75">
      <c r="A242" s="53" t="s">
        <v>139</v>
      </c>
      <c r="B242" s="53" t="s">
        <v>161</v>
      </c>
      <c r="C242" s="55" t="e">
        <f>GetValCellStr("AV45")</f>
        <v>#NAME?</v>
      </c>
    </row>
    <row r="243" spans="1:3" ht="12.75">
      <c r="A243" s="53" t="s">
        <v>133</v>
      </c>
      <c r="B243" s="53" t="s">
        <v>162</v>
      </c>
      <c r="C243" s="15" t="e">
        <f>GetValCell("BA45")</f>
        <v>#NAME?</v>
      </c>
    </row>
    <row r="244" spans="1:3" ht="12.75">
      <c r="A244" s="53" t="s">
        <v>133</v>
      </c>
      <c r="B244" s="53" t="s">
        <v>163</v>
      </c>
      <c r="C244" t="e">
        <f>GetValCell("BO45")</f>
        <v>#NAME?</v>
      </c>
    </row>
    <row r="245" spans="1:3" ht="12.75">
      <c r="A245" s="53" t="s">
        <v>133</v>
      </c>
      <c r="B245" s="53" t="s">
        <v>164</v>
      </c>
      <c r="C245" t="e">
        <f>GetValCell("CC45")</f>
        <v>#NAME?</v>
      </c>
    </row>
    <row r="246" spans="1:3" ht="12.75">
      <c r="A246" s="53" t="s">
        <v>133</v>
      </c>
      <c r="B246" s="53" t="s">
        <v>39</v>
      </c>
      <c r="C246" t="e">
        <f>GetValCell("CQ45")</f>
        <v>#NAME?</v>
      </c>
    </row>
    <row r="247" spans="1:2" ht="12.75">
      <c r="A247" s="49" t="s">
        <v>149</v>
      </c>
      <c r="B247" s="49" t="s">
        <v>197</v>
      </c>
    </row>
    <row r="248" spans="1:2" ht="12.75">
      <c r="A248" s="47" t="s">
        <v>134</v>
      </c>
      <c r="B248" s="47" t="s">
        <v>198</v>
      </c>
    </row>
    <row r="249" spans="1:3" ht="12.75">
      <c r="A249" s="53" t="s">
        <v>139</v>
      </c>
      <c r="B249" s="53" t="s">
        <v>161</v>
      </c>
      <c r="C249" s="55" t="e">
        <f>GetValCellStr("AV46")</f>
        <v>#NAME?</v>
      </c>
    </row>
    <row r="250" spans="1:3" ht="12.75">
      <c r="A250" s="53" t="s">
        <v>133</v>
      </c>
      <c r="B250" s="53" t="s">
        <v>162</v>
      </c>
      <c r="C250" s="15" t="e">
        <f>GetValCell("BA46")</f>
        <v>#NAME?</v>
      </c>
    </row>
    <row r="251" spans="1:3" ht="12.75">
      <c r="A251" s="53" t="s">
        <v>133</v>
      </c>
      <c r="B251" s="53" t="s">
        <v>163</v>
      </c>
      <c r="C251" t="e">
        <f>GetValCell("BO46")</f>
        <v>#NAME?</v>
      </c>
    </row>
    <row r="252" spans="1:3" ht="12.75">
      <c r="A252" s="53" t="s">
        <v>133</v>
      </c>
      <c r="B252" s="53" t="s">
        <v>164</v>
      </c>
      <c r="C252" t="e">
        <f>GetValCell("CC46")</f>
        <v>#NAME?</v>
      </c>
    </row>
    <row r="253" spans="1:3" ht="12.75">
      <c r="A253" s="53" t="s">
        <v>133</v>
      </c>
      <c r="B253" s="53" t="s">
        <v>39</v>
      </c>
      <c r="C253" t="e">
        <f>GetValCell("CQ46")</f>
        <v>#NAME?</v>
      </c>
    </row>
    <row r="254" spans="1:2" ht="12.75">
      <c r="A254" s="49" t="s">
        <v>149</v>
      </c>
      <c r="B254" s="49" t="s">
        <v>198</v>
      </c>
    </row>
    <row r="255" spans="1:2" ht="12.75">
      <c r="A255" s="47" t="s">
        <v>134</v>
      </c>
      <c r="B255" s="47" t="s">
        <v>199</v>
      </c>
    </row>
    <row r="256" spans="1:3" ht="12.75">
      <c r="A256" s="53" t="s">
        <v>139</v>
      </c>
      <c r="B256" s="53" t="s">
        <v>161</v>
      </c>
      <c r="C256" s="55" t="e">
        <f>GetValCellStr("AV47")</f>
        <v>#NAME?</v>
      </c>
    </row>
    <row r="257" spans="1:3" ht="12.75">
      <c r="A257" s="53" t="s">
        <v>133</v>
      </c>
      <c r="B257" s="53" t="s">
        <v>162</v>
      </c>
      <c r="C257" s="15" t="e">
        <f>GetValCell("BA47")</f>
        <v>#NAME?</v>
      </c>
    </row>
    <row r="258" spans="1:3" ht="12.75">
      <c r="A258" s="53" t="s">
        <v>133</v>
      </c>
      <c r="B258" s="53" t="s">
        <v>163</v>
      </c>
      <c r="C258" t="e">
        <f>GetValCell("BO47")</f>
        <v>#NAME?</v>
      </c>
    </row>
    <row r="259" spans="1:3" ht="12.75">
      <c r="A259" s="53" t="s">
        <v>133</v>
      </c>
      <c r="B259" s="53" t="s">
        <v>164</v>
      </c>
      <c r="C259" t="e">
        <f>GetValCell("CC47")</f>
        <v>#NAME?</v>
      </c>
    </row>
    <row r="260" spans="1:3" ht="12.75">
      <c r="A260" s="53" t="s">
        <v>133</v>
      </c>
      <c r="B260" s="53" t="s">
        <v>39</v>
      </c>
      <c r="C260" t="e">
        <f>GetValCell("CQ47")</f>
        <v>#NAME?</v>
      </c>
    </row>
    <row r="261" spans="1:2" ht="12.75">
      <c r="A261" s="49" t="s">
        <v>149</v>
      </c>
      <c r="B261" s="49" t="s">
        <v>199</v>
      </c>
    </row>
    <row r="262" spans="1:2" ht="12.75">
      <c r="A262" s="47" t="s">
        <v>134</v>
      </c>
      <c r="B262" s="47" t="s">
        <v>200</v>
      </c>
    </row>
    <row r="263" spans="1:3" ht="12.75">
      <c r="A263" s="53" t="s">
        <v>139</v>
      </c>
      <c r="B263" s="53" t="s">
        <v>161</v>
      </c>
      <c r="C263" s="55" t="e">
        <f>GetValCellStr("AV48")</f>
        <v>#NAME?</v>
      </c>
    </row>
    <row r="264" spans="1:3" ht="12.75">
      <c r="A264" s="53" t="s">
        <v>133</v>
      </c>
      <c r="B264" s="53" t="s">
        <v>162</v>
      </c>
      <c r="C264" s="15" t="e">
        <f>GetValCell("BA48")</f>
        <v>#NAME?</v>
      </c>
    </row>
    <row r="265" spans="1:3" ht="12.75">
      <c r="A265" s="53" t="s">
        <v>133</v>
      </c>
      <c r="B265" s="53" t="s">
        <v>163</v>
      </c>
      <c r="C265" t="e">
        <f>GetValCell("BO48")</f>
        <v>#NAME?</v>
      </c>
    </row>
    <row r="266" spans="1:3" ht="12.75">
      <c r="A266" s="53" t="s">
        <v>133</v>
      </c>
      <c r="B266" s="53" t="s">
        <v>164</v>
      </c>
      <c r="C266" t="e">
        <f>GetValCell("CC48")</f>
        <v>#NAME?</v>
      </c>
    </row>
    <row r="267" spans="1:3" ht="12.75">
      <c r="A267" s="53" t="s">
        <v>133</v>
      </c>
      <c r="B267" s="53" t="s">
        <v>39</v>
      </c>
      <c r="C267" t="e">
        <f>GetValCell("CQ48")</f>
        <v>#NAME?</v>
      </c>
    </row>
    <row r="268" spans="1:2" ht="12.75">
      <c r="A268" s="49" t="s">
        <v>149</v>
      </c>
      <c r="B268" s="49" t="s">
        <v>200</v>
      </c>
    </row>
    <row r="269" spans="1:2" ht="12.75">
      <c r="A269" s="47" t="s">
        <v>134</v>
      </c>
      <c r="B269" s="47" t="s">
        <v>201</v>
      </c>
    </row>
    <row r="270" spans="1:3" ht="12.75">
      <c r="A270" s="53" t="s">
        <v>139</v>
      </c>
      <c r="B270" s="53" t="s">
        <v>161</v>
      </c>
      <c r="C270" s="55" t="e">
        <f>GetValCellStr("AV49")</f>
        <v>#NAME?</v>
      </c>
    </row>
    <row r="271" spans="1:3" ht="12.75">
      <c r="A271" s="53" t="s">
        <v>133</v>
      </c>
      <c r="B271" s="53" t="s">
        <v>162</v>
      </c>
      <c r="C271" s="15" t="e">
        <f>GetValCell("BA49")</f>
        <v>#NAME?</v>
      </c>
    </row>
    <row r="272" spans="1:3" ht="12.75">
      <c r="A272" s="53" t="s">
        <v>133</v>
      </c>
      <c r="B272" s="53" t="s">
        <v>163</v>
      </c>
      <c r="C272" t="e">
        <f>GetValCell("BO49")</f>
        <v>#NAME?</v>
      </c>
    </row>
    <row r="273" spans="1:3" ht="12.75">
      <c r="A273" s="53" t="s">
        <v>133</v>
      </c>
      <c r="B273" s="53" t="s">
        <v>164</v>
      </c>
      <c r="C273" t="e">
        <f>GetValCell("CC49")</f>
        <v>#NAME?</v>
      </c>
    </row>
    <row r="274" spans="1:3" ht="12.75">
      <c r="A274" s="53" t="s">
        <v>133</v>
      </c>
      <c r="B274" s="53" t="s">
        <v>39</v>
      </c>
      <c r="C274" t="e">
        <f>GetValCell("CQ49")</f>
        <v>#NAME?</v>
      </c>
    </row>
    <row r="275" spans="1:2" ht="12.75">
      <c r="A275" s="49" t="s">
        <v>149</v>
      </c>
      <c r="B275" s="49" t="s">
        <v>201</v>
      </c>
    </row>
    <row r="276" spans="1:2" ht="12.75">
      <c r="A276" s="49" t="s">
        <v>149</v>
      </c>
      <c r="B276" s="49" t="s">
        <v>194</v>
      </c>
    </row>
    <row r="277" spans="1:2" ht="12.75">
      <c r="A277" s="47" t="s">
        <v>134</v>
      </c>
      <c r="B277" s="47" t="s">
        <v>202</v>
      </c>
    </row>
    <row r="278" spans="1:2" ht="12.75">
      <c r="A278" s="47" t="s">
        <v>134</v>
      </c>
      <c r="B278" s="47" t="s">
        <v>203</v>
      </c>
    </row>
    <row r="279" spans="1:3" ht="12.75">
      <c r="A279" s="53" t="s">
        <v>139</v>
      </c>
      <c r="B279" s="53" t="s">
        <v>161</v>
      </c>
      <c r="C279" s="55" t="e">
        <f>GetValCellStr("AV50")</f>
        <v>#NAME?</v>
      </c>
    </row>
    <row r="280" spans="1:3" ht="12.75">
      <c r="A280" s="53" t="s">
        <v>133</v>
      </c>
      <c r="B280" s="53" t="s">
        <v>162</v>
      </c>
      <c r="C280" s="15" t="e">
        <f>GetValCell("BA50")</f>
        <v>#NAME?</v>
      </c>
    </row>
    <row r="281" spans="1:3" ht="12.75">
      <c r="A281" s="53" t="s">
        <v>133</v>
      </c>
      <c r="B281" s="53" t="s">
        <v>163</v>
      </c>
      <c r="C281" t="e">
        <f>GetValCell("BO50")</f>
        <v>#NAME?</v>
      </c>
    </row>
    <row r="282" spans="1:3" ht="12.75">
      <c r="A282" s="53" t="s">
        <v>133</v>
      </c>
      <c r="B282" s="53" t="s">
        <v>164</v>
      </c>
      <c r="C282" t="e">
        <f>GetValCell("CC50")</f>
        <v>#NAME?</v>
      </c>
    </row>
    <row r="283" spans="1:3" ht="12.75">
      <c r="A283" s="53" t="s">
        <v>133</v>
      </c>
      <c r="B283" s="53" t="s">
        <v>39</v>
      </c>
      <c r="C283" t="e">
        <f>GetValCell("CQ50")</f>
        <v>#NAME?</v>
      </c>
    </row>
    <row r="284" spans="1:2" ht="12.75">
      <c r="A284" s="49" t="s">
        <v>149</v>
      </c>
      <c r="B284" s="49" t="s">
        <v>203</v>
      </c>
    </row>
    <row r="285" spans="1:2" ht="12.75">
      <c r="A285" s="47" t="s">
        <v>134</v>
      </c>
      <c r="B285" s="47" t="s">
        <v>204</v>
      </c>
    </row>
    <row r="286" spans="1:3" ht="12.75">
      <c r="A286" s="53" t="s">
        <v>139</v>
      </c>
      <c r="B286" s="53" t="s">
        <v>161</v>
      </c>
      <c r="C286" s="55" t="e">
        <f>GetValCellStr("AV51")</f>
        <v>#NAME?</v>
      </c>
    </row>
    <row r="287" spans="1:3" ht="12.75">
      <c r="A287" s="53" t="s">
        <v>133</v>
      </c>
      <c r="B287" s="53" t="s">
        <v>162</v>
      </c>
      <c r="C287" s="15" t="e">
        <f>GetValCell("BA51")</f>
        <v>#NAME?</v>
      </c>
    </row>
    <row r="288" spans="1:3" ht="12.75">
      <c r="A288" s="53" t="s">
        <v>133</v>
      </c>
      <c r="B288" s="53" t="s">
        <v>163</v>
      </c>
      <c r="C288" t="e">
        <f>GetValCell("BO51")</f>
        <v>#NAME?</v>
      </c>
    </row>
    <row r="289" spans="1:3" ht="12.75">
      <c r="A289" s="53" t="s">
        <v>133</v>
      </c>
      <c r="B289" s="53" t="s">
        <v>164</v>
      </c>
      <c r="C289" t="e">
        <f>GetValCell("CC51")</f>
        <v>#NAME?</v>
      </c>
    </row>
    <row r="290" spans="1:3" ht="12.75">
      <c r="A290" s="53" t="s">
        <v>133</v>
      </c>
      <c r="B290" s="53" t="s">
        <v>39</v>
      </c>
      <c r="C290" t="e">
        <f>GetValCell("CQ51")</f>
        <v>#NAME?</v>
      </c>
    </row>
    <row r="291" spans="1:2" ht="12.75">
      <c r="A291" s="49" t="s">
        <v>149</v>
      </c>
      <c r="B291" s="49" t="s">
        <v>204</v>
      </c>
    </row>
    <row r="292" spans="1:2" ht="12.75">
      <c r="A292" s="47" t="s">
        <v>134</v>
      </c>
      <c r="B292" s="47" t="s">
        <v>205</v>
      </c>
    </row>
    <row r="293" spans="1:3" ht="12.75">
      <c r="A293" s="53" t="s">
        <v>139</v>
      </c>
      <c r="B293" s="53" t="s">
        <v>161</v>
      </c>
      <c r="C293" s="55" t="e">
        <f>GetValCellStr("AV52")</f>
        <v>#NAME?</v>
      </c>
    </row>
    <row r="294" spans="1:3" ht="12.75">
      <c r="A294" s="53" t="s">
        <v>133</v>
      </c>
      <c r="B294" s="53" t="s">
        <v>162</v>
      </c>
      <c r="C294" s="15" t="e">
        <f>GetValCell("BA52")</f>
        <v>#NAME?</v>
      </c>
    </row>
    <row r="295" spans="1:3" ht="12.75">
      <c r="A295" s="53" t="s">
        <v>133</v>
      </c>
      <c r="B295" s="53" t="s">
        <v>163</v>
      </c>
      <c r="C295" t="e">
        <f>GetValCell("BO52")</f>
        <v>#NAME?</v>
      </c>
    </row>
    <row r="296" spans="1:3" ht="12.75">
      <c r="A296" s="53" t="s">
        <v>133</v>
      </c>
      <c r="B296" s="53" t="s">
        <v>164</v>
      </c>
      <c r="C296" t="e">
        <f>GetValCell("CC52")</f>
        <v>#NAME?</v>
      </c>
    </row>
    <row r="297" spans="1:3" ht="12.75">
      <c r="A297" s="53" t="s">
        <v>133</v>
      </c>
      <c r="B297" s="53" t="s">
        <v>39</v>
      </c>
      <c r="C297" t="e">
        <f>GetValCell("CQ52")</f>
        <v>#NAME?</v>
      </c>
    </row>
    <row r="298" spans="1:2" ht="12.75">
      <c r="A298" s="49" t="s">
        <v>149</v>
      </c>
      <c r="B298" s="49" t="s">
        <v>205</v>
      </c>
    </row>
    <row r="299" spans="1:2" ht="12.75">
      <c r="A299" s="49" t="s">
        <v>149</v>
      </c>
      <c r="B299" s="49" t="s">
        <v>202</v>
      </c>
    </row>
    <row r="300" spans="1:2" ht="12.75">
      <c r="A300" s="47" t="s">
        <v>134</v>
      </c>
      <c r="B300" s="47" t="s">
        <v>206</v>
      </c>
    </row>
    <row r="301" spans="1:2" ht="12.75">
      <c r="A301" s="47" t="s">
        <v>134</v>
      </c>
      <c r="B301" s="47" t="s">
        <v>207</v>
      </c>
    </row>
    <row r="302" spans="1:3" ht="12.75">
      <c r="A302" s="53" t="s">
        <v>139</v>
      </c>
      <c r="B302" s="53" t="s">
        <v>161</v>
      </c>
      <c r="C302" s="55" t="e">
        <f>GetValCellStr("AV53")</f>
        <v>#NAME?</v>
      </c>
    </row>
    <row r="303" spans="1:3" ht="12.75">
      <c r="A303" s="53" t="s">
        <v>133</v>
      </c>
      <c r="B303" s="53" t="s">
        <v>162</v>
      </c>
      <c r="C303" s="15" t="e">
        <f>GetValCell("BA53")</f>
        <v>#NAME?</v>
      </c>
    </row>
    <row r="304" spans="1:3" ht="12.75">
      <c r="A304" s="53" t="s">
        <v>133</v>
      </c>
      <c r="B304" s="53" t="s">
        <v>163</v>
      </c>
      <c r="C304" t="e">
        <f>GetValCell("BO53")</f>
        <v>#NAME?</v>
      </c>
    </row>
    <row r="305" spans="1:3" ht="12.75">
      <c r="A305" s="53" t="s">
        <v>133</v>
      </c>
      <c r="B305" s="53" t="s">
        <v>164</v>
      </c>
      <c r="C305" t="e">
        <f>GetValCell("CC53")</f>
        <v>#NAME?</v>
      </c>
    </row>
    <row r="306" spans="1:3" ht="12.75">
      <c r="A306" s="53" t="s">
        <v>133</v>
      </c>
      <c r="B306" s="53" t="s">
        <v>39</v>
      </c>
      <c r="C306" t="e">
        <f>GetValCell("CQ53")</f>
        <v>#NAME?</v>
      </c>
    </row>
    <row r="307" spans="1:2" ht="12.75">
      <c r="A307" s="49" t="s">
        <v>149</v>
      </c>
      <c r="B307" s="49" t="s">
        <v>207</v>
      </c>
    </row>
    <row r="308" spans="1:2" ht="12.75">
      <c r="A308" s="47" t="s">
        <v>134</v>
      </c>
      <c r="B308" s="47" t="s">
        <v>208</v>
      </c>
    </row>
    <row r="309" spans="1:3" ht="12.75">
      <c r="A309" s="53" t="s">
        <v>139</v>
      </c>
      <c r="B309" s="53" t="s">
        <v>161</v>
      </c>
      <c r="C309" s="55" t="e">
        <f>GetValCellStr("AV54")</f>
        <v>#NAME?</v>
      </c>
    </row>
    <row r="310" spans="1:3" ht="12.75">
      <c r="A310" s="53" t="s">
        <v>133</v>
      </c>
      <c r="B310" s="53" t="s">
        <v>162</v>
      </c>
      <c r="C310" s="15" t="e">
        <f>GetValCell("BA54")</f>
        <v>#NAME?</v>
      </c>
    </row>
    <row r="311" spans="1:3" ht="12.75">
      <c r="A311" s="53" t="s">
        <v>133</v>
      </c>
      <c r="B311" s="53" t="s">
        <v>163</v>
      </c>
      <c r="C311" t="e">
        <f>GetValCell("BO54")</f>
        <v>#NAME?</v>
      </c>
    </row>
    <row r="312" spans="1:3" ht="12.75">
      <c r="A312" s="53" t="s">
        <v>133</v>
      </c>
      <c r="B312" s="53" t="s">
        <v>164</v>
      </c>
      <c r="C312" t="e">
        <f>GetValCell("CC54")</f>
        <v>#NAME?</v>
      </c>
    </row>
    <row r="313" spans="1:3" ht="12.75">
      <c r="A313" s="53" t="s">
        <v>133</v>
      </c>
      <c r="B313" s="53" t="s">
        <v>39</v>
      </c>
      <c r="C313" t="e">
        <f>GetValCell("CQ54")</f>
        <v>#NAME?</v>
      </c>
    </row>
    <row r="314" spans="1:2" ht="12.75">
      <c r="A314" s="49" t="s">
        <v>149</v>
      </c>
      <c r="B314" s="49" t="s">
        <v>208</v>
      </c>
    </row>
    <row r="315" spans="1:2" ht="12.75">
      <c r="A315" s="47" t="s">
        <v>134</v>
      </c>
      <c r="B315" s="47" t="s">
        <v>209</v>
      </c>
    </row>
    <row r="316" spans="1:3" ht="12.75">
      <c r="A316" s="53" t="s">
        <v>139</v>
      </c>
      <c r="B316" s="53" t="s">
        <v>161</v>
      </c>
      <c r="C316" s="55" t="e">
        <f>GetValCellStr("AV55")</f>
        <v>#NAME?</v>
      </c>
    </row>
    <row r="317" spans="1:3" ht="12.75">
      <c r="A317" s="53" t="s">
        <v>133</v>
      </c>
      <c r="B317" s="53" t="s">
        <v>162</v>
      </c>
      <c r="C317" s="15" t="e">
        <f>GetValCell("BA55")</f>
        <v>#NAME?</v>
      </c>
    </row>
    <row r="318" spans="1:3" ht="12.75">
      <c r="A318" s="53" t="s">
        <v>133</v>
      </c>
      <c r="B318" s="53" t="s">
        <v>163</v>
      </c>
      <c r="C318" t="e">
        <f>GetValCell("BO55")</f>
        <v>#NAME?</v>
      </c>
    </row>
    <row r="319" spans="1:3" ht="12.75">
      <c r="A319" s="53" t="s">
        <v>133</v>
      </c>
      <c r="B319" s="53" t="s">
        <v>164</v>
      </c>
      <c r="C319" t="e">
        <f>GetValCell("CC55")</f>
        <v>#NAME?</v>
      </c>
    </row>
    <row r="320" spans="1:3" ht="12.75">
      <c r="A320" s="53" t="s">
        <v>133</v>
      </c>
      <c r="B320" s="53" t="s">
        <v>39</v>
      </c>
      <c r="C320" t="e">
        <f>GetValCell("CQ55")</f>
        <v>#NAME?</v>
      </c>
    </row>
    <row r="321" spans="1:2" ht="12.75">
      <c r="A321" s="49" t="s">
        <v>149</v>
      </c>
      <c r="B321" s="49" t="s">
        <v>209</v>
      </c>
    </row>
    <row r="322" spans="1:2" ht="12.75">
      <c r="A322" s="49" t="s">
        <v>149</v>
      </c>
      <c r="B322" s="49" t="s">
        <v>206</v>
      </c>
    </row>
    <row r="323" spans="1:2" ht="12.75">
      <c r="A323" s="47" t="s">
        <v>134</v>
      </c>
      <c r="B323" s="47" t="s">
        <v>210</v>
      </c>
    </row>
    <row r="324" spans="1:2" ht="12.75">
      <c r="A324" s="47" t="s">
        <v>134</v>
      </c>
      <c r="B324" s="47" t="s">
        <v>211</v>
      </c>
    </row>
    <row r="325" spans="1:3" ht="12.75">
      <c r="A325" s="53" t="s">
        <v>139</v>
      </c>
      <c r="B325" s="53" t="s">
        <v>161</v>
      </c>
      <c r="C325" s="55" t="e">
        <f>GetValCellStr("AV56")</f>
        <v>#NAME?</v>
      </c>
    </row>
    <row r="326" spans="1:3" ht="12.75">
      <c r="A326" s="53" t="s">
        <v>133</v>
      </c>
      <c r="B326" s="53" t="s">
        <v>162</v>
      </c>
      <c r="C326" s="15" t="e">
        <f>GetValCell("BA56")</f>
        <v>#NAME?</v>
      </c>
    </row>
    <row r="327" spans="1:3" ht="12.75">
      <c r="A327" s="53" t="s">
        <v>133</v>
      </c>
      <c r="B327" s="53" t="s">
        <v>163</v>
      </c>
      <c r="C327" t="e">
        <f>GetValCell("BO56")</f>
        <v>#NAME?</v>
      </c>
    </row>
    <row r="328" spans="1:3" ht="12.75">
      <c r="A328" s="53" t="s">
        <v>133</v>
      </c>
      <c r="B328" s="53" t="s">
        <v>164</v>
      </c>
      <c r="C328" t="e">
        <f>GetValCell("CC56")</f>
        <v>#NAME?</v>
      </c>
    </row>
    <row r="329" spans="1:3" ht="12.75">
      <c r="A329" s="53" t="s">
        <v>133</v>
      </c>
      <c r="B329" s="53" t="s">
        <v>39</v>
      </c>
      <c r="C329" t="e">
        <f>GetValCell("CQ56")</f>
        <v>#NAME?</v>
      </c>
    </row>
    <row r="330" spans="1:2" ht="12.75">
      <c r="A330" s="49" t="s">
        <v>149</v>
      </c>
      <c r="B330" s="49" t="s">
        <v>211</v>
      </c>
    </row>
    <row r="331" spans="1:2" ht="12.75">
      <c r="A331" s="47" t="s">
        <v>134</v>
      </c>
      <c r="B331" s="47" t="s">
        <v>212</v>
      </c>
    </row>
    <row r="332" spans="1:3" ht="12.75">
      <c r="A332" s="53" t="s">
        <v>139</v>
      </c>
      <c r="B332" s="53" t="s">
        <v>161</v>
      </c>
      <c r="C332" s="55" t="e">
        <f>GetValCellStr("AV57")</f>
        <v>#NAME?</v>
      </c>
    </row>
    <row r="333" spans="1:3" ht="12.75">
      <c r="A333" s="53" t="s">
        <v>133</v>
      </c>
      <c r="B333" s="53" t="s">
        <v>162</v>
      </c>
      <c r="C333" s="15" t="e">
        <f>GetValCell("BA57")</f>
        <v>#NAME?</v>
      </c>
    </row>
    <row r="334" spans="1:3" ht="12.75">
      <c r="A334" s="53" t="s">
        <v>133</v>
      </c>
      <c r="B334" s="53" t="s">
        <v>163</v>
      </c>
      <c r="C334" t="e">
        <f>GetValCell("BO57")</f>
        <v>#NAME?</v>
      </c>
    </row>
    <row r="335" spans="1:3" ht="12.75">
      <c r="A335" s="53" t="s">
        <v>133</v>
      </c>
      <c r="B335" s="53" t="s">
        <v>164</v>
      </c>
      <c r="C335" t="e">
        <f>GetValCell("CC57")</f>
        <v>#NAME?</v>
      </c>
    </row>
    <row r="336" spans="1:3" ht="12.75">
      <c r="A336" s="53" t="s">
        <v>133</v>
      </c>
      <c r="B336" s="53" t="s">
        <v>39</v>
      </c>
      <c r="C336" t="e">
        <f>GetValCell("CQ57")</f>
        <v>#NAME?</v>
      </c>
    </row>
    <row r="337" spans="1:2" ht="12.75">
      <c r="A337" s="49" t="s">
        <v>149</v>
      </c>
      <c r="B337" s="49" t="s">
        <v>212</v>
      </c>
    </row>
    <row r="338" spans="1:2" ht="12.75">
      <c r="A338" s="47" t="s">
        <v>134</v>
      </c>
      <c r="B338" s="47" t="s">
        <v>213</v>
      </c>
    </row>
    <row r="339" spans="1:3" ht="12.75">
      <c r="A339" s="53" t="s">
        <v>139</v>
      </c>
      <c r="B339" s="53" t="s">
        <v>161</v>
      </c>
      <c r="C339" s="55" t="e">
        <f>GetValCellStr("AV58")</f>
        <v>#NAME?</v>
      </c>
    </row>
    <row r="340" spans="1:3" ht="12.75">
      <c r="A340" s="53" t="s">
        <v>133</v>
      </c>
      <c r="B340" s="53" t="s">
        <v>162</v>
      </c>
      <c r="C340" s="15" t="e">
        <f>GetValCell("BA58")</f>
        <v>#NAME?</v>
      </c>
    </row>
    <row r="341" spans="1:3" ht="12.75">
      <c r="A341" s="53" t="s">
        <v>133</v>
      </c>
      <c r="B341" s="53" t="s">
        <v>163</v>
      </c>
      <c r="C341" t="e">
        <f>GetValCell("BO58")</f>
        <v>#NAME?</v>
      </c>
    </row>
    <row r="342" spans="1:3" ht="12.75">
      <c r="A342" s="53" t="s">
        <v>133</v>
      </c>
      <c r="B342" s="53" t="s">
        <v>164</v>
      </c>
      <c r="C342" t="e">
        <f>GetValCell("CC58")</f>
        <v>#NAME?</v>
      </c>
    </row>
    <row r="343" spans="1:3" ht="12.75">
      <c r="A343" s="53" t="s">
        <v>133</v>
      </c>
      <c r="B343" s="53" t="s">
        <v>39</v>
      </c>
      <c r="C343" t="e">
        <f>GetValCell("CQ58")</f>
        <v>#NAME?</v>
      </c>
    </row>
    <row r="344" spans="1:2" ht="12.75">
      <c r="A344" s="49" t="s">
        <v>149</v>
      </c>
      <c r="B344" s="49" t="s">
        <v>213</v>
      </c>
    </row>
    <row r="345" spans="1:2" ht="12.75">
      <c r="A345" s="49" t="s">
        <v>149</v>
      </c>
      <c r="B345" s="49" t="s">
        <v>210</v>
      </c>
    </row>
    <row r="346" spans="1:2" ht="12.75">
      <c r="A346" s="47" t="s">
        <v>134</v>
      </c>
      <c r="B346" s="47" t="s">
        <v>214</v>
      </c>
    </row>
    <row r="347" spans="1:2" ht="12.75">
      <c r="A347" s="47" t="s">
        <v>134</v>
      </c>
      <c r="B347" s="47" t="s">
        <v>215</v>
      </c>
    </row>
    <row r="348" spans="1:3" ht="12.75">
      <c r="A348" s="53" t="s">
        <v>139</v>
      </c>
      <c r="B348" s="53" t="s">
        <v>161</v>
      </c>
      <c r="C348" s="55" t="e">
        <f>GetValCellStr("AV59")</f>
        <v>#NAME?</v>
      </c>
    </row>
    <row r="349" spans="1:3" ht="12.75">
      <c r="A349" s="53" t="s">
        <v>133</v>
      </c>
      <c r="B349" s="53" t="s">
        <v>162</v>
      </c>
      <c r="C349" s="15" t="e">
        <f>GetValCell("BA59")</f>
        <v>#NAME?</v>
      </c>
    </row>
    <row r="350" spans="1:3" ht="12.75">
      <c r="A350" s="53" t="s">
        <v>133</v>
      </c>
      <c r="B350" s="53" t="s">
        <v>163</v>
      </c>
      <c r="C350" t="e">
        <f>GetValCell("BO59")</f>
        <v>#NAME?</v>
      </c>
    </row>
    <row r="351" spans="1:3" ht="12.75">
      <c r="A351" s="53" t="s">
        <v>133</v>
      </c>
      <c r="B351" s="53" t="s">
        <v>164</v>
      </c>
      <c r="C351" t="e">
        <f>GetValCell("CC59")</f>
        <v>#NAME?</v>
      </c>
    </row>
    <row r="352" spans="1:3" ht="12.75">
      <c r="A352" s="53" t="s">
        <v>133</v>
      </c>
      <c r="B352" s="53" t="s">
        <v>39</v>
      </c>
      <c r="C352" t="e">
        <f>GetValCell("CQ59")</f>
        <v>#NAME?</v>
      </c>
    </row>
    <row r="353" spans="1:2" ht="12.75">
      <c r="A353" s="49" t="s">
        <v>149</v>
      </c>
      <c r="B353" s="49" t="s">
        <v>215</v>
      </c>
    </row>
    <row r="354" spans="1:2" ht="12.75">
      <c r="A354" s="47" t="s">
        <v>134</v>
      </c>
      <c r="B354" s="47" t="s">
        <v>216</v>
      </c>
    </row>
    <row r="355" spans="1:3" ht="12.75">
      <c r="A355" s="53" t="s">
        <v>139</v>
      </c>
      <c r="B355" s="53" t="s">
        <v>161</v>
      </c>
      <c r="C355" s="55" t="e">
        <f>GetValCellStr("AV60")</f>
        <v>#NAME?</v>
      </c>
    </row>
    <row r="356" spans="1:3" ht="12.75">
      <c r="A356" s="53" t="s">
        <v>133</v>
      </c>
      <c r="B356" s="53" t="s">
        <v>162</v>
      </c>
      <c r="C356" s="15" t="e">
        <f>GetValCell("BA60")</f>
        <v>#NAME?</v>
      </c>
    </row>
    <row r="357" spans="1:3" ht="12.75">
      <c r="A357" s="53" t="s">
        <v>133</v>
      </c>
      <c r="B357" s="53" t="s">
        <v>163</v>
      </c>
      <c r="C357" t="e">
        <f>GetValCell("BO60")</f>
        <v>#NAME?</v>
      </c>
    </row>
    <row r="358" spans="1:3" ht="12.75">
      <c r="A358" s="53" t="s">
        <v>133</v>
      </c>
      <c r="B358" s="53" t="s">
        <v>164</v>
      </c>
      <c r="C358" t="e">
        <f>GetValCell("CC60")</f>
        <v>#NAME?</v>
      </c>
    </row>
    <row r="359" spans="1:3" ht="12.75">
      <c r="A359" s="53" t="s">
        <v>133</v>
      </c>
      <c r="B359" s="53" t="s">
        <v>39</v>
      </c>
      <c r="C359" t="e">
        <f>GetValCell("CQ60")</f>
        <v>#NAME?</v>
      </c>
    </row>
    <row r="360" spans="1:2" ht="12.75">
      <c r="A360" s="49" t="s">
        <v>149</v>
      </c>
      <c r="B360" s="49" t="s">
        <v>216</v>
      </c>
    </row>
    <row r="361" spans="1:2" ht="12.75">
      <c r="A361" s="47" t="s">
        <v>134</v>
      </c>
      <c r="B361" s="47" t="s">
        <v>217</v>
      </c>
    </row>
    <row r="362" spans="1:3" ht="12.75">
      <c r="A362" s="53" t="s">
        <v>139</v>
      </c>
      <c r="B362" s="53" t="s">
        <v>161</v>
      </c>
      <c r="C362" s="55" t="e">
        <f>GetValCellStr("AV61")</f>
        <v>#NAME?</v>
      </c>
    </row>
    <row r="363" spans="1:3" ht="12.75">
      <c r="A363" s="53" t="s">
        <v>133</v>
      </c>
      <c r="B363" s="53" t="s">
        <v>162</v>
      </c>
      <c r="C363" s="15" t="e">
        <f>GetValCell("BA61")</f>
        <v>#NAME?</v>
      </c>
    </row>
    <row r="364" spans="1:3" ht="12.75">
      <c r="A364" s="53" t="s">
        <v>133</v>
      </c>
      <c r="B364" s="53" t="s">
        <v>163</v>
      </c>
      <c r="C364" t="e">
        <f>GetValCell("BO61")</f>
        <v>#NAME?</v>
      </c>
    </row>
    <row r="365" spans="1:3" ht="12.75">
      <c r="A365" s="53" t="s">
        <v>133</v>
      </c>
      <c r="B365" s="53" t="s">
        <v>164</v>
      </c>
      <c r="C365" t="e">
        <f>GetValCell("CC61")</f>
        <v>#NAME?</v>
      </c>
    </row>
    <row r="366" spans="1:3" ht="12.75">
      <c r="A366" s="53" t="s">
        <v>133</v>
      </c>
      <c r="B366" s="53" t="s">
        <v>39</v>
      </c>
      <c r="C366" t="e">
        <f>GetValCell("CQ61")</f>
        <v>#NAME?</v>
      </c>
    </row>
    <row r="367" spans="1:2" ht="12.75">
      <c r="A367" s="49" t="s">
        <v>149</v>
      </c>
      <c r="B367" s="49" t="s">
        <v>217</v>
      </c>
    </row>
    <row r="368" spans="1:2" ht="12.75">
      <c r="A368" s="49" t="s">
        <v>149</v>
      </c>
      <c r="B368" s="49" t="s">
        <v>214</v>
      </c>
    </row>
    <row r="369" spans="1:2" ht="12.75">
      <c r="A369" s="47" t="s">
        <v>134</v>
      </c>
      <c r="B369" s="47" t="s">
        <v>218</v>
      </c>
    </row>
    <row r="370" spans="1:3" ht="12.75">
      <c r="A370" s="53" t="s">
        <v>139</v>
      </c>
      <c r="B370" s="53" t="s">
        <v>161</v>
      </c>
      <c r="C370" s="55" t="e">
        <f>GetValCellStr("AV62")</f>
        <v>#NAME?</v>
      </c>
    </row>
    <row r="371" spans="1:3" ht="12.75">
      <c r="A371" s="53" t="s">
        <v>133</v>
      </c>
      <c r="B371" s="53" t="s">
        <v>162</v>
      </c>
      <c r="C371" s="15" t="e">
        <f>GetValCell("BA62")</f>
        <v>#NAME?</v>
      </c>
    </row>
    <row r="372" spans="1:3" ht="12.75">
      <c r="A372" s="53" t="s">
        <v>133</v>
      </c>
      <c r="B372" s="53" t="s">
        <v>163</v>
      </c>
      <c r="C372" t="e">
        <f>GetValCell("BO62")</f>
        <v>#NAME?</v>
      </c>
    </row>
    <row r="373" spans="1:3" ht="12.75">
      <c r="A373" s="53" t="s">
        <v>133</v>
      </c>
      <c r="B373" s="53" t="s">
        <v>164</v>
      </c>
      <c r="C373" t="e">
        <f>GetValCell("CC62")</f>
        <v>#NAME?</v>
      </c>
    </row>
    <row r="374" spans="1:3" ht="12.75">
      <c r="A374" s="53" t="s">
        <v>133</v>
      </c>
      <c r="B374" s="53" t="s">
        <v>39</v>
      </c>
      <c r="C374" t="e">
        <f>GetValCell("CQ62")</f>
        <v>#NAME?</v>
      </c>
    </row>
    <row r="375" spans="1:2" ht="12.75">
      <c r="A375" s="49" t="s">
        <v>149</v>
      </c>
      <c r="B375" s="49" t="s">
        <v>218</v>
      </c>
    </row>
    <row r="376" spans="1:2" ht="12.75">
      <c r="A376" s="47" t="s">
        <v>134</v>
      </c>
      <c r="B376" s="47" t="s">
        <v>219</v>
      </c>
    </row>
    <row r="377" spans="1:2" ht="12.75">
      <c r="A377" s="47" t="s">
        <v>134</v>
      </c>
      <c r="B377" s="47" t="s">
        <v>220</v>
      </c>
    </row>
    <row r="378" spans="1:3" ht="12.75">
      <c r="A378" s="53" t="s">
        <v>139</v>
      </c>
      <c r="B378" s="53" t="s">
        <v>161</v>
      </c>
      <c r="C378" s="55" t="e">
        <f>GetValCellStr("AV66")</f>
        <v>#NAME?</v>
      </c>
    </row>
    <row r="379" spans="1:3" ht="12.75">
      <c r="A379" s="53" t="s">
        <v>133</v>
      </c>
      <c r="B379" s="53" t="s">
        <v>162</v>
      </c>
      <c r="C379" s="15" t="e">
        <f>GetValCell("BA66")</f>
        <v>#NAME?</v>
      </c>
    </row>
    <row r="380" spans="1:3" ht="12.75">
      <c r="A380" s="53" t="s">
        <v>133</v>
      </c>
      <c r="B380" s="53" t="s">
        <v>163</v>
      </c>
      <c r="C380" t="e">
        <f>GetValCell("BO66")</f>
        <v>#NAME?</v>
      </c>
    </row>
    <row r="381" spans="1:3" ht="12.75">
      <c r="A381" s="53" t="s">
        <v>133</v>
      </c>
      <c r="B381" s="53" t="s">
        <v>164</v>
      </c>
      <c r="C381" t="e">
        <f>GetValCell("CC66")</f>
        <v>#NAME?</v>
      </c>
    </row>
    <row r="382" spans="1:3" ht="12.75">
      <c r="A382" s="53" t="s">
        <v>133</v>
      </c>
      <c r="B382" s="53" t="s">
        <v>39</v>
      </c>
      <c r="C382" t="e">
        <f>GetValCell("CQ66")</f>
        <v>#NAME?</v>
      </c>
    </row>
    <row r="383" spans="1:2" ht="12.75">
      <c r="A383" s="49" t="s">
        <v>149</v>
      </c>
      <c r="B383" s="49" t="s">
        <v>220</v>
      </c>
    </row>
    <row r="384" spans="1:2" ht="12.75">
      <c r="A384" s="47" t="s">
        <v>134</v>
      </c>
      <c r="B384" s="47" t="s">
        <v>221</v>
      </c>
    </row>
    <row r="385" spans="1:3" ht="12.75">
      <c r="A385" s="53" t="s">
        <v>139</v>
      </c>
      <c r="B385" s="53" t="s">
        <v>161</v>
      </c>
      <c r="C385" s="55" t="e">
        <f>GetValCellStr("AV67")</f>
        <v>#NAME?</v>
      </c>
    </row>
    <row r="386" spans="1:3" ht="12.75">
      <c r="A386" s="53" t="s">
        <v>133</v>
      </c>
      <c r="B386" s="53" t="s">
        <v>162</v>
      </c>
      <c r="C386" s="15" t="e">
        <f>GetValCell("BA67")</f>
        <v>#NAME?</v>
      </c>
    </row>
    <row r="387" spans="1:3" ht="12.75">
      <c r="A387" s="53" t="s">
        <v>133</v>
      </c>
      <c r="B387" s="53" t="s">
        <v>163</v>
      </c>
      <c r="C387" t="e">
        <f>GetValCell("BO67")</f>
        <v>#NAME?</v>
      </c>
    </row>
    <row r="388" spans="1:3" ht="12.75">
      <c r="A388" s="53" t="s">
        <v>133</v>
      </c>
      <c r="B388" s="53" t="s">
        <v>164</v>
      </c>
      <c r="C388" t="e">
        <f>GetValCell("CC67")</f>
        <v>#NAME?</v>
      </c>
    </row>
    <row r="389" spans="1:3" ht="12.75">
      <c r="A389" s="53" t="s">
        <v>133</v>
      </c>
      <c r="B389" s="53" t="s">
        <v>39</v>
      </c>
      <c r="C389" t="e">
        <f>GetValCell("CQ67")</f>
        <v>#NAME?</v>
      </c>
    </row>
    <row r="390" spans="1:2" ht="12.75">
      <c r="A390" s="49" t="s">
        <v>149</v>
      </c>
      <c r="B390" s="49" t="s">
        <v>221</v>
      </c>
    </row>
    <row r="391" spans="1:2" ht="12.75">
      <c r="A391" s="47" t="s">
        <v>134</v>
      </c>
      <c r="B391" s="47" t="s">
        <v>222</v>
      </c>
    </row>
    <row r="392" spans="1:3" ht="12.75">
      <c r="A392" s="53" t="s">
        <v>139</v>
      </c>
      <c r="B392" s="53" t="s">
        <v>161</v>
      </c>
      <c r="C392" s="55" t="e">
        <f>GetValCellStr("AV68")</f>
        <v>#NAME?</v>
      </c>
    </row>
    <row r="393" spans="1:3" ht="12.75">
      <c r="A393" s="53" t="s">
        <v>133</v>
      </c>
      <c r="B393" s="53" t="s">
        <v>162</v>
      </c>
      <c r="C393" s="15" t="e">
        <f>GetValCell("BA68")</f>
        <v>#NAME?</v>
      </c>
    </row>
    <row r="394" spans="1:3" ht="12.75">
      <c r="A394" s="53" t="s">
        <v>133</v>
      </c>
      <c r="B394" s="53" t="s">
        <v>163</v>
      </c>
      <c r="C394" t="e">
        <f>GetValCell("BO68")</f>
        <v>#NAME?</v>
      </c>
    </row>
    <row r="395" spans="1:3" ht="12.75">
      <c r="A395" s="53" t="s">
        <v>133</v>
      </c>
      <c r="B395" s="53" t="s">
        <v>164</v>
      </c>
      <c r="C395" t="e">
        <f>GetValCell("CC68")</f>
        <v>#NAME?</v>
      </c>
    </row>
    <row r="396" spans="1:3" ht="12.75">
      <c r="A396" s="53" t="s">
        <v>133</v>
      </c>
      <c r="B396" s="53" t="s">
        <v>39</v>
      </c>
      <c r="C396" t="e">
        <f>GetValCell("CQ68")</f>
        <v>#NAME?</v>
      </c>
    </row>
    <row r="397" spans="1:2" ht="12.75">
      <c r="A397" s="49" t="s">
        <v>149</v>
      </c>
      <c r="B397" s="49" t="s">
        <v>222</v>
      </c>
    </row>
    <row r="398" spans="1:2" ht="12.75">
      <c r="A398" s="47" t="s">
        <v>134</v>
      </c>
      <c r="B398" s="47" t="s">
        <v>223</v>
      </c>
    </row>
    <row r="399" spans="1:3" ht="12.75">
      <c r="A399" s="53" t="s">
        <v>139</v>
      </c>
      <c r="B399" s="53" t="s">
        <v>161</v>
      </c>
      <c r="C399" s="55" t="e">
        <f>GetValCellStr("AV69")</f>
        <v>#NAME?</v>
      </c>
    </row>
    <row r="400" spans="1:3" ht="12.75">
      <c r="A400" s="53" t="s">
        <v>133</v>
      </c>
      <c r="B400" s="53" t="s">
        <v>162</v>
      </c>
      <c r="C400" s="15" t="e">
        <f>GetValCell("BA69")</f>
        <v>#NAME?</v>
      </c>
    </row>
    <row r="401" spans="1:3" ht="12.75">
      <c r="A401" s="53" t="s">
        <v>133</v>
      </c>
      <c r="B401" s="53" t="s">
        <v>163</v>
      </c>
      <c r="C401" t="e">
        <f>GetValCell("BO69")</f>
        <v>#NAME?</v>
      </c>
    </row>
    <row r="402" spans="1:3" ht="12.75">
      <c r="A402" s="53" t="s">
        <v>133</v>
      </c>
      <c r="B402" s="53" t="s">
        <v>164</v>
      </c>
      <c r="C402" t="e">
        <f>GetValCell("CC69")</f>
        <v>#NAME?</v>
      </c>
    </row>
    <row r="403" spans="1:3" ht="12.75">
      <c r="A403" s="53" t="s">
        <v>133</v>
      </c>
      <c r="B403" s="53" t="s">
        <v>39</v>
      </c>
      <c r="C403" t="e">
        <f>GetValCell("CQ69")</f>
        <v>#NAME?</v>
      </c>
    </row>
    <row r="404" spans="1:2" ht="12.75">
      <c r="A404" s="49" t="s">
        <v>149</v>
      </c>
      <c r="B404" s="49" t="s">
        <v>223</v>
      </c>
    </row>
    <row r="405" spans="1:2" ht="12.75">
      <c r="A405" s="49" t="s">
        <v>149</v>
      </c>
      <c r="B405" s="49" t="s">
        <v>219</v>
      </c>
    </row>
    <row r="406" spans="1:2" ht="12.75">
      <c r="A406" s="47" t="s">
        <v>134</v>
      </c>
      <c r="B406" s="47" t="s">
        <v>224</v>
      </c>
    </row>
    <row r="407" spans="1:3" ht="12.75">
      <c r="A407" s="53" t="s">
        <v>139</v>
      </c>
      <c r="B407" s="53" t="s">
        <v>161</v>
      </c>
      <c r="C407" s="55" t="e">
        <f>GetValCellStr("AV70")</f>
        <v>#NAME?</v>
      </c>
    </row>
    <row r="408" spans="1:3" ht="12.75">
      <c r="A408" s="53" t="s">
        <v>133</v>
      </c>
      <c r="B408" s="53" t="s">
        <v>162</v>
      </c>
      <c r="C408" s="15" t="e">
        <f>GetValCell("BA70")</f>
        <v>#NAME?</v>
      </c>
    </row>
    <row r="409" spans="1:3" ht="12.75">
      <c r="A409" s="53" t="s">
        <v>133</v>
      </c>
      <c r="B409" s="53" t="s">
        <v>163</v>
      </c>
      <c r="C409" t="e">
        <f>GetValCell("BO70")</f>
        <v>#NAME?</v>
      </c>
    </row>
    <row r="410" spans="1:3" ht="12.75">
      <c r="A410" s="53" t="s">
        <v>133</v>
      </c>
      <c r="B410" s="53" t="s">
        <v>164</v>
      </c>
      <c r="C410" t="e">
        <f>GetValCell("CC70")</f>
        <v>#NAME?</v>
      </c>
    </row>
    <row r="411" spans="1:3" ht="12.75">
      <c r="A411" s="53" t="s">
        <v>133</v>
      </c>
      <c r="B411" s="53" t="s">
        <v>39</v>
      </c>
      <c r="C411" t="e">
        <f>GetValCell("CQ70")</f>
        <v>#NAME?</v>
      </c>
    </row>
    <row r="412" spans="1:2" ht="12.75">
      <c r="A412" s="49" t="s">
        <v>149</v>
      </c>
      <c r="B412" s="49" t="s">
        <v>224</v>
      </c>
    </row>
    <row r="413" spans="1:2" ht="12.75">
      <c r="A413" s="49" t="s">
        <v>149</v>
      </c>
      <c r="B413" s="49" t="s">
        <v>187</v>
      </c>
    </row>
    <row r="414" spans="1:2" ht="12.75">
      <c r="A414" s="47" t="s">
        <v>134</v>
      </c>
      <c r="B414" s="47" t="s">
        <v>225</v>
      </c>
    </row>
    <row r="415" spans="1:2" ht="12.75">
      <c r="A415" s="47" t="s">
        <v>134</v>
      </c>
      <c r="B415" s="47" t="s">
        <v>226</v>
      </c>
    </row>
    <row r="416" spans="1:3" ht="12.75">
      <c r="A416" s="53" t="s">
        <v>139</v>
      </c>
      <c r="B416" s="53" t="s">
        <v>161</v>
      </c>
      <c r="C416" s="55" t="e">
        <f>GetValCellStr("AV71")</f>
        <v>#NAME?</v>
      </c>
    </row>
    <row r="417" spans="1:3" ht="12.75">
      <c r="A417" s="53" t="s">
        <v>133</v>
      </c>
      <c r="B417" s="53" t="s">
        <v>162</v>
      </c>
      <c r="C417" s="15" t="e">
        <f>GetValCell("BA71")</f>
        <v>#NAME?</v>
      </c>
    </row>
    <row r="418" spans="1:3" ht="12.75">
      <c r="A418" s="53" t="s">
        <v>133</v>
      </c>
      <c r="B418" s="53" t="s">
        <v>163</v>
      </c>
      <c r="C418" t="e">
        <f>GetValCell("BO71")</f>
        <v>#NAME?</v>
      </c>
    </row>
    <row r="419" spans="1:3" ht="12.75">
      <c r="A419" s="53" t="s">
        <v>133</v>
      </c>
      <c r="B419" s="53" t="s">
        <v>164</v>
      </c>
      <c r="C419" t="e">
        <f>GetValCell("CC71")</f>
        <v>#NAME?</v>
      </c>
    </row>
    <row r="420" spans="1:3" ht="12.75">
      <c r="A420" s="53" t="s">
        <v>133</v>
      </c>
      <c r="B420" s="53" t="s">
        <v>39</v>
      </c>
      <c r="C420" t="e">
        <f>GetValCell("CQ71")</f>
        <v>#NAME?</v>
      </c>
    </row>
    <row r="421" spans="1:2" ht="12.75">
      <c r="A421" s="49" t="s">
        <v>149</v>
      </c>
      <c r="B421" s="49" t="s">
        <v>226</v>
      </c>
    </row>
    <row r="422" spans="1:2" ht="12.75">
      <c r="A422" s="47" t="s">
        <v>134</v>
      </c>
      <c r="B422" s="47" t="s">
        <v>227</v>
      </c>
    </row>
    <row r="423" spans="1:3" ht="12.75">
      <c r="A423" s="53" t="s">
        <v>139</v>
      </c>
      <c r="B423" s="53" t="s">
        <v>161</v>
      </c>
      <c r="C423" s="55" t="e">
        <f>GetValCellStr("AV72")</f>
        <v>#NAME?</v>
      </c>
    </row>
    <row r="424" spans="1:3" ht="12.75">
      <c r="A424" s="53" t="s">
        <v>133</v>
      </c>
      <c r="B424" s="53" t="s">
        <v>162</v>
      </c>
      <c r="C424" s="15" t="e">
        <f>GetValCell("BA72")</f>
        <v>#NAME?</v>
      </c>
    </row>
    <row r="425" spans="1:3" ht="12.75">
      <c r="A425" s="53" t="s">
        <v>133</v>
      </c>
      <c r="B425" s="53" t="s">
        <v>163</v>
      </c>
      <c r="C425" t="e">
        <f>GetValCell("BO72")</f>
        <v>#NAME?</v>
      </c>
    </row>
    <row r="426" spans="1:3" ht="12.75">
      <c r="A426" s="53" t="s">
        <v>133</v>
      </c>
      <c r="B426" s="53" t="s">
        <v>164</v>
      </c>
      <c r="C426" t="e">
        <f>GetValCell("CC72")</f>
        <v>#NAME?</v>
      </c>
    </row>
    <row r="427" spans="1:3" ht="12.75">
      <c r="A427" s="53" t="s">
        <v>133</v>
      </c>
      <c r="B427" s="53" t="s">
        <v>39</v>
      </c>
      <c r="C427" t="e">
        <f>GetValCell("CQ72")</f>
        <v>#NAME?</v>
      </c>
    </row>
    <row r="428" spans="1:2" ht="12.75">
      <c r="A428" s="49" t="s">
        <v>149</v>
      </c>
      <c r="B428" s="49" t="s">
        <v>227</v>
      </c>
    </row>
    <row r="429" spans="1:2" ht="12.75">
      <c r="A429" s="47" t="s">
        <v>134</v>
      </c>
      <c r="B429" s="47" t="s">
        <v>228</v>
      </c>
    </row>
    <row r="430" spans="1:3" ht="12.75">
      <c r="A430" s="53" t="s">
        <v>139</v>
      </c>
      <c r="B430" s="53" t="s">
        <v>161</v>
      </c>
      <c r="C430" s="55" t="e">
        <f>GetValCellStr("AV73")</f>
        <v>#NAME?</v>
      </c>
    </row>
    <row r="431" spans="1:3" ht="12.75">
      <c r="A431" s="53" t="s">
        <v>133</v>
      </c>
      <c r="B431" s="53" t="s">
        <v>162</v>
      </c>
      <c r="C431" s="15" t="e">
        <f>GetValCell("BA73")</f>
        <v>#NAME?</v>
      </c>
    </row>
    <row r="432" spans="1:3" ht="12.75">
      <c r="A432" s="53" t="s">
        <v>133</v>
      </c>
      <c r="B432" s="53" t="s">
        <v>163</v>
      </c>
      <c r="C432" t="e">
        <f>GetValCell("BO73")</f>
        <v>#NAME?</v>
      </c>
    </row>
    <row r="433" spans="1:3" ht="12.75">
      <c r="A433" s="53" t="s">
        <v>133</v>
      </c>
      <c r="B433" s="53" t="s">
        <v>164</v>
      </c>
      <c r="C433" t="e">
        <f>GetValCell("CC73")</f>
        <v>#NAME?</v>
      </c>
    </row>
    <row r="434" spans="1:3" ht="12.75">
      <c r="A434" s="53" t="s">
        <v>133</v>
      </c>
      <c r="B434" s="53" t="s">
        <v>39</v>
      </c>
      <c r="C434" t="e">
        <f>GetValCell("CQ73")</f>
        <v>#NAME?</v>
      </c>
    </row>
    <row r="435" spans="1:2" ht="12.75">
      <c r="A435" s="49" t="s">
        <v>149</v>
      </c>
      <c r="B435" s="49" t="s">
        <v>228</v>
      </c>
    </row>
    <row r="436" spans="1:2" ht="12.75">
      <c r="A436" s="47" t="s">
        <v>134</v>
      </c>
      <c r="B436" s="47" t="s">
        <v>229</v>
      </c>
    </row>
    <row r="437" spans="1:2" ht="12.75">
      <c r="A437" s="47" t="s">
        <v>134</v>
      </c>
      <c r="B437" s="47" t="s">
        <v>230</v>
      </c>
    </row>
    <row r="438" spans="1:3" ht="12.75">
      <c r="A438" s="53" t="s">
        <v>139</v>
      </c>
      <c r="B438" s="53" t="s">
        <v>161</v>
      </c>
      <c r="C438" s="55" t="e">
        <f>GetValCellStr("AV74")</f>
        <v>#NAME?</v>
      </c>
    </row>
    <row r="439" spans="1:3" ht="12.75">
      <c r="A439" s="53" t="s">
        <v>133</v>
      </c>
      <c r="B439" s="53" t="s">
        <v>162</v>
      </c>
      <c r="C439" s="15" t="e">
        <f>GetValCell("BA74")</f>
        <v>#NAME?</v>
      </c>
    </row>
    <row r="440" spans="1:3" ht="12.75">
      <c r="A440" s="53" t="s">
        <v>133</v>
      </c>
      <c r="B440" s="53" t="s">
        <v>163</v>
      </c>
      <c r="C440" t="e">
        <f>GetValCell("BO74")</f>
        <v>#NAME?</v>
      </c>
    </row>
    <row r="441" spans="1:3" ht="12.75">
      <c r="A441" s="53" t="s">
        <v>133</v>
      </c>
      <c r="B441" s="53" t="s">
        <v>164</v>
      </c>
      <c r="C441" t="e">
        <f>GetValCell("CC74")</f>
        <v>#NAME?</v>
      </c>
    </row>
    <row r="442" spans="1:3" ht="12.75">
      <c r="A442" s="53" t="s">
        <v>133</v>
      </c>
      <c r="B442" s="53" t="s">
        <v>39</v>
      </c>
      <c r="C442" t="e">
        <f>GetValCell("CQ74")</f>
        <v>#NAME?</v>
      </c>
    </row>
    <row r="443" spans="1:2" ht="12.75">
      <c r="A443" s="49" t="s">
        <v>149</v>
      </c>
      <c r="B443" s="49" t="s">
        <v>230</v>
      </c>
    </row>
    <row r="444" spans="1:2" ht="12.75">
      <c r="A444" s="47" t="s">
        <v>134</v>
      </c>
      <c r="B444" s="47" t="s">
        <v>231</v>
      </c>
    </row>
    <row r="445" spans="1:2" ht="12.75">
      <c r="A445" s="47" t="s">
        <v>134</v>
      </c>
      <c r="B445" s="47" t="s">
        <v>232</v>
      </c>
    </row>
    <row r="446" spans="1:3" ht="12.75">
      <c r="A446" s="53" t="s">
        <v>139</v>
      </c>
      <c r="B446" s="53" t="s">
        <v>161</v>
      </c>
      <c r="C446" s="55" t="e">
        <f>GetValCellStr("AV75")</f>
        <v>#NAME?</v>
      </c>
    </row>
    <row r="447" spans="1:3" ht="12.75">
      <c r="A447" s="53" t="s">
        <v>133</v>
      </c>
      <c r="B447" s="53" t="s">
        <v>162</v>
      </c>
      <c r="C447" s="15" t="e">
        <f>GetValCell("BA75")</f>
        <v>#NAME?</v>
      </c>
    </row>
    <row r="448" spans="1:3" ht="12.75">
      <c r="A448" s="53" t="s">
        <v>133</v>
      </c>
      <c r="B448" s="53" t="s">
        <v>163</v>
      </c>
      <c r="C448" t="e">
        <f>GetValCell("BO75")</f>
        <v>#NAME?</v>
      </c>
    </row>
    <row r="449" spans="1:3" ht="12.75">
      <c r="A449" s="53" t="s">
        <v>133</v>
      </c>
      <c r="B449" s="53" t="s">
        <v>164</v>
      </c>
      <c r="C449" t="e">
        <f>GetValCell("CC75")</f>
        <v>#NAME?</v>
      </c>
    </row>
    <row r="450" spans="1:3" ht="12.75">
      <c r="A450" s="53" t="s">
        <v>133</v>
      </c>
      <c r="B450" s="53" t="s">
        <v>39</v>
      </c>
      <c r="C450" t="e">
        <f>GetValCell("CQ75")</f>
        <v>#NAME?</v>
      </c>
    </row>
    <row r="451" spans="1:2" ht="12.75">
      <c r="A451" s="49" t="s">
        <v>149</v>
      </c>
      <c r="B451" s="49" t="s">
        <v>232</v>
      </c>
    </row>
    <row r="452" spans="1:2" ht="12.75">
      <c r="A452" s="47" t="s">
        <v>134</v>
      </c>
      <c r="B452" s="47" t="s">
        <v>233</v>
      </c>
    </row>
    <row r="453" spans="1:3" ht="12.75">
      <c r="A453" s="53" t="s">
        <v>139</v>
      </c>
      <c r="B453" s="53" t="s">
        <v>161</v>
      </c>
      <c r="C453" s="55" t="e">
        <f>GetValCellStr("AV76")</f>
        <v>#NAME?</v>
      </c>
    </row>
    <row r="454" spans="1:3" ht="12.75">
      <c r="A454" s="53" t="s">
        <v>133</v>
      </c>
      <c r="B454" s="53" t="s">
        <v>162</v>
      </c>
      <c r="C454" s="15" t="e">
        <f>GetValCell("BA76")</f>
        <v>#NAME?</v>
      </c>
    </row>
    <row r="455" spans="1:3" ht="12.75">
      <c r="A455" s="53" t="s">
        <v>133</v>
      </c>
      <c r="B455" s="53" t="s">
        <v>163</v>
      </c>
      <c r="C455" t="e">
        <f>GetValCell("BO76")</f>
        <v>#NAME?</v>
      </c>
    </row>
    <row r="456" spans="1:3" ht="12.75">
      <c r="A456" s="53" t="s">
        <v>133</v>
      </c>
      <c r="B456" s="53" t="s">
        <v>164</v>
      </c>
      <c r="C456" t="e">
        <f>GetValCell("CC76")</f>
        <v>#NAME?</v>
      </c>
    </row>
    <row r="457" spans="1:3" ht="12.75">
      <c r="A457" s="53" t="s">
        <v>133</v>
      </c>
      <c r="B457" s="53" t="s">
        <v>39</v>
      </c>
      <c r="C457" t="e">
        <f>GetValCell("CQ76")</f>
        <v>#NAME?</v>
      </c>
    </row>
    <row r="458" spans="1:2" ht="12.75">
      <c r="A458" s="49" t="s">
        <v>149</v>
      </c>
      <c r="B458" s="50" t="s">
        <v>233</v>
      </c>
    </row>
    <row r="459" spans="1:2" ht="12.75">
      <c r="A459" s="47" t="s">
        <v>134</v>
      </c>
      <c r="B459" s="47" t="s">
        <v>234</v>
      </c>
    </row>
    <row r="460" spans="1:3" ht="12.75">
      <c r="A460" s="53" t="s">
        <v>139</v>
      </c>
      <c r="B460" s="53" t="s">
        <v>161</v>
      </c>
      <c r="C460" s="55" t="e">
        <f>GetValCellStr("AV77")</f>
        <v>#NAME?</v>
      </c>
    </row>
    <row r="461" spans="1:3" ht="12.75">
      <c r="A461" s="53" t="s">
        <v>133</v>
      </c>
      <c r="B461" s="53" t="s">
        <v>162</v>
      </c>
      <c r="C461" s="15" t="e">
        <f>GetValCell("BA77")</f>
        <v>#NAME?</v>
      </c>
    </row>
    <row r="462" spans="1:3" ht="12.75">
      <c r="A462" s="53" t="s">
        <v>133</v>
      </c>
      <c r="B462" s="53" t="s">
        <v>163</v>
      </c>
      <c r="C462" t="e">
        <f>GetValCell("BO77")</f>
        <v>#NAME?</v>
      </c>
    </row>
    <row r="463" spans="1:3" ht="12.75">
      <c r="A463" s="53" t="s">
        <v>133</v>
      </c>
      <c r="B463" s="53" t="s">
        <v>164</v>
      </c>
      <c r="C463" t="e">
        <f>GetValCell("CC77")</f>
        <v>#NAME?</v>
      </c>
    </row>
    <row r="464" spans="1:3" ht="12.75">
      <c r="A464" s="53" t="s">
        <v>133</v>
      </c>
      <c r="B464" s="53" t="s">
        <v>39</v>
      </c>
      <c r="C464" t="e">
        <f>GetValCell("CQ77")</f>
        <v>#NAME?</v>
      </c>
    </row>
    <row r="465" spans="1:2" ht="12.75">
      <c r="A465" s="49" t="s">
        <v>149</v>
      </c>
      <c r="B465" s="49" t="s">
        <v>234</v>
      </c>
    </row>
    <row r="466" spans="1:2" ht="12.75">
      <c r="A466" s="49" t="s">
        <v>149</v>
      </c>
      <c r="B466" s="49" t="s">
        <v>231</v>
      </c>
    </row>
    <row r="467" spans="1:2" ht="12.75">
      <c r="A467" s="47" t="s">
        <v>134</v>
      </c>
      <c r="B467" s="47" t="s">
        <v>235</v>
      </c>
    </row>
    <row r="468" spans="1:2" ht="12.75">
      <c r="A468" s="47" t="s">
        <v>134</v>
      </c>
      <c r="B468" s="47" t="s">
        <v>232</v>
      </c>
    </row>
    <row r="469" spans="1:3" ht="12.75">
      <c r="A469" s="53" t="s">
        <v>139</v>
      </c>
      <c r="B469" s="53" t="s">
        <v>161</v>
      </c>
      <c r="C469" s="55" t="e">
        <f>GetValCellStr("AV78")</f>
        <v>#NAME?</v>
      </c>
    </row>
    <row r="470" spans="1:3" ht="12.75">
      <c r="A470" s="53" t="s">
        <v>133</v>
      </c>
      <c r="B470" s="53" t="s">
        <v>162</v>
      </c>
      <c r="C470" s="15" t="e">
        <f>GetValCell("BA78")</f>
        <v>#NAME?</v>
      </c>
    </row>
    <row r="471" spans="1:3" ht="12.75">
      <c r="A471" s="53" t="s">
        <v>133</v>
      </c>
      <c r="B471" s="53" t="s">
        <v>163</v>
      </c>
      <c r="C471" t="e">
        <f>GetValCell("BO78")</f>
        <v>#NAME?</v>
      </c>
    </row>
    <row r="472" spans="1:3" ht="12.75">
      <c r="A472" s="53" t="s">
        <v>133</v>
      </c>
      <c r="B472" s="53" t="s">
        <v>164</v>
      </c>
      <c r="C472" t="e">
        <f>GetValCell("CC78")</f>
        <v>#NAME?</v>
      </c>
    </row>
    <row r="473" spans="1:3" ht="12.75">
      <c r="A473" s="53" t="s">
        <v>133</v>
      </c>
      <c r="B473" s="53" t="s">
        <v>39</v>
      </c>
      <c r="C473" t="e">
        <f>GetValCell("CQ78")</f>
        <v>#NAME?</v>
      </c>
    </row>
    <row r="474" spans="1:2" ht="12.75">
      <c r="A474" s="49" t="s">
        <v>149</v>
      </c>
      <c r="B474" s="49" t="s">
        <v>232</v>
      </c>
    </row>
    <row r="475" spans="1:2" ht="12.75">
      <c r="A475" s="47" t="s">
        <v>134</v>
      </c>
      <c r="B475" s="47" t="s">
        <v>233</v>
      </c>
    </row>
    <row r="476" spans="1:3" ht="12.75">
      <c r="A476" s="53" t="s">
        <v>139</v>
      </c>
      <c r="B476" s="53" t="s">
        <v>161</v>
      </c>
      <c r="C476" s="55" t="e">
        <f>GetValCellStr("AV79")</f>
        <v>#NAME?</v>
      </c>
    </row>
    <row r="477" spans="1:3" ht="12.75">
      <c r="A477" s="53" t="s">
        <v>133</v>
      </c>
      <c r="B477" s="53" t="s">
        <v>162</v>
      </c>
      <c r="C477" s="15" t="e">
        <f>GetValCell("BA79")</f>
        <v>#NAME?</v>
      </c>
    </row>
    <row r="478" spans="1:3" ht="12.75">
      <c r="A478" s="53" t="s">
        <v>133</v>
      </c>
      <c r="B478" s="53" t="s">
        <v>163</v>
      </c>
      <c r="C478" t="e">
        <f>GetValCell("BO79")</f>
        <v>#NAME?</v>
      </c>
    </row>
    <row r="479" spans="1:3" ht="12.75">
      <c r="A479" s="53" t="s">
        <v>133</v>
      </c>
      <c r="B479" s="53" t="s">
        <v>164</v>
      </c>
      <c r="C479" t="e">
        <f>GetValCell("CC79")</f>
        <v>#NAME?</v>
      </c>
    </row>
    <row r="480" spans="1:3" ht="12.75">
      <c r="A480" s="53" t="s">
        <v>133</v>
      </c>
      <c r="B480" s="53" t="s">
        <v>39</v>
      </c>
      <c r="C480" t="e">
        <f>GetValCell("CQ79")</f>
        <v>#NAME?</v>
      </c>
    </row>
    <row r="481" spans="1:2" ht="12.75">
      <c r="A481" s="49" t="s">
        <v>149</v>
      </c>
      <c r="B481" s="50" t="s">
        <v>233</v>
      </c>
    </row>
    <row r="482" spans="1:2" ht="12.75">
      <c r="A482" s="47" t="s">
        <v>134</v>
      </c>
      <c r="B482" s="47" t="s">
        <v>234</v>
      </c>
    </row>
    <row r="483" spans="1:3" ht="12.75">
      <c r="A483" s="53" t="s">
        <v>139</v>
      </c>
      <c r="B483" s="53" t="s">
        <v>161</v>
      </c>
      <c r="C483" s="55" t="e">
        <f>GetValCellStr("AV80")</f>
        <v>#NAME?</v>
      </c>
    </row>
    <row r="484" spans="1:3" ht="12.75">
      <c r="A484" s="53" t="s">
        <v>133</v>
      </c>
      <c r="B484" s="53" t="s">
        <v>162</v>
      </c>
      <c r="C484" s="15" t="e">
        <f>GetValCell("BA80")</f>
        <v>#NAME?</v>
      </c>
    </row>
    <row r="485" spans="1:3" ht="12.75">
      <c r="A485" s="53" t="s">
        <v>133</v>
      </c>
      <c r="B485" s="53" t="s">
        <v>163</v>
      </c>
      <c r="C485" t="e">
        <f>GetValCell("BO80")</f>
        <v>#NAME?</v>
      </c>
    </row>
    <row r="486" spans="1:3" ht="12.75">
      <c r="A486" s="53" t="s">
        <v>133</v>
      </c>
      <c r="B486" s="53" t="s">
        <v>164</v>
      </c>
      <c r="C486" t="e">
        <f>GetValCell("CC80")</f>
        <v>#NAME?</v>
      </c>
    </row>
    <row r="487" spans="1:3" ht="12.75">
      <c r="A487" s="53" t="s">
        <v>133</v>
      </c>
      <c r="B487" s="53" t="s">
        <v>39</v>
      </c>
      <c r="C487" t="e">
        <f>GetValCell("CQ80")</f>
        <v>#NAME?</v>
      </c>
    </row>
    <row r="488" spans="1:2" ht="12.75">
      <c r="A488" s="49" t="s">
        <v>149</v>
      </c>
      <c r="B488" s="49" t="s">
        <v>234</v>
      </c>
    </row>
    <row r="489" spans="1:2" ht="12.75">
      <c r="A489" s="49" t="s">
        <v>149</v>
      </c>
      <c r="B489" s="49" t="s">
        <v>235</v>
      </c>
    </row>
    <row r="490" spans="1:2" ht="12.75">
      <c r="A490" s="47" t="s">
        <v>134</v>
      </c>
      <c r="B490" s="47" t="s">
        <v>236</v>
      </c>
    </row>
    <row r="491" spans="1:2" ht="12.75">
      <c r="A491" s="47" t="s">
        <v>134</v>
      </c>
      <c r="B491" s="47" t="s">
        <v>232</v>
      </c>
    </row>
    <row r="492" spans="1:3" ht="12.75">
      <c r="A492" s="53" t="s">
        <v>139</v>
      </c>
      <c r="B492" s="53" t="s">
        <v>161</v>
      </c>
      <c r="C492" s="55" t="e">
        <f>GetValCellStr("AV81")</f>
        <v>#NAME?</v>
      </c>
    </row>
    <row r="493" spans="1:3" ht="12.75">
      <c r="A493" s="53" t="s">
        <v>133</v>
      </c>
      <c r="B493" s="53" t="s">
        <v>162</v>
      </c>
      <c r="C493" s="15" t="e">
        <f>GetValCell("BA81")</f>
        <v>#NAME?</v>
      </c>
    </row>
    <row r="494" spans="1:3" ht="12.75">
      <c r="A494" s="53" t="s">
        <v>133</v>
      </c>
      <c r="B494" s="53" t="s">
        <v>163</v>
      </c>
      <c r="C494" t="e">
        <f>GetValCell("BO81")</f>
        <v>#NAME?</v>
      </c>
    </row>
    <row r="495" spans="1:3" ht="12.75">
      <c r="A495" s="53" t="s">
        <v>133</v>
      </c>
      <c r="B495" s="53" t="s">
        <v>164</v>
      </c>
      <c r="C495" t="e">
        <f>GetValCell("CC81")</f>
        <v>#NAME?</v>
      </c>
    </row>
    <row r="496" spans="1:3" ht="12.75">
      <c r="A496" s="53" t="s">
        <v>133</v>
      </c>
      <c r="B496" s="53" t="s">
        <v>39</v>
      </c>
      <c r="C496" t="e">
        <f>GetValCell("CQ81")</f>
        <v>#NAME?</v>
      </c>
    </row>
    <row r="497" spans="1:2" ht="12.75">
      <c r="A497" s="49" t="s">
        <v>149</v>
      </c>
      <c r="B497" s="49" t="s">
        <v>232</v>
      </c>
    </row>
    <row r="498" spans="1:2" ht="12.75">
      <c r="A498" s="47" t="s">
        <v>134</v>
      </c>
      <c r="B498" s="47" t="s">
        <v>233</v>
      </c>
    </row>
    <row r="499" spans="1:3" ht="12.75">
      <c r="A499" s="53" t="s">
        <v>139</v>
      </c>
      <c r="B499" s="53" t="s">
        <v>161</v>
      </c>
      <c r="C499" s="55" t="e">
        <f>GetValCellStr("AV82")</f>
        <v>#NAME?</v>
      </c>
    </row>
    <row r="500" spans="1:3" ht="12.75">
      <c r="A500" s="53" t="s">
        <v>133</v>
      </c>
      <c r="B500" s="53" t="s">
        <v>162</v>
      </c>
      <c r="C500" s="15" t="e">
        <f>GetValCell("BA82")</f>
        <v>#NAME?</v>
      </c>
    </row>
    <row r="501" spans="1:3" ht="12.75">
      <c r="A501" s="53" t="s">
        <v>133</v>
      </c>
      <c r="B501" s="53" t="s">
        <v>163</v>
      </c>
      <c r="C501" t="e">
        <f>GetValCell("BO82")</f>
        <v>#NAME?</v>
      </c>
    </row>
    <row r="502" spans="1:3" ht="12.75">
      <c r="A502" s="53" t="s">
        <v>133</v>
      </c>
      <c r="B502" s="53" t="s">
        <v>164</v>
      </c>
      <c r="C502" t="e">
        <f>GetValCell("CC82")</f>
        <v>#NAME?</v>
      </c>
    </row>
    <row r="503" spans="1:3" ht="12.75">
      <c r="A503" s="53" t="s">
        <v>133</v>
      </c>
      <c r="B503" s="53" t="s">
        <v>39</v>
      </c>
      <c r="C503" t="e">
        <f>GetValCell("CQ82")</f>
        <v>#NAME?</v>
      </c>
    </row>
    <row r="504" spans="1:2" ht="12.75">
      <c r="A504" s="49" t="s">
        <v>149</v>
      </c>
      <c r="B504" s="50" t="s">
        <v>233</v>
      </c>
    </row>
    <row r="505" spans="1:2" ht="12.75">
      <c r="A505" s="47" t="s">
        <v>134</v>
      </c>
      <c r="B505" s="47" t="s">
        <v>234</v>
      </c>
    </row>
    <row r="506" spans="1:3" ht="12.75">
      <c r="A506" s="53" t="s">
        <v>139</v>
      </c>
      <c r="B506" s="53" t="s">
        <v>161</v>
      </c>
      <c r="C506" s="55" t="e">
        <f>GetValCellStr("AV83")</f>
        <v>#NAME?</v>
      </c>
    </row>
    <row r="507" spans="1:3" ht="12.75">
      <c r="A507" s="53" t="s">
        <v>133</v>
      </c>
      <c r="B507" s="53" t="s">
        <v>162</v>
      </c>
      <c r="C507" s="15" t="e">
        <f>GetValCell("BA83")</f>
        <v>#NAME?</v>
      </c>
    </row>
    <row r="508" spans="1:3" ht="12.75">
      <c r="A508" s="53" t="s">
        <v>133</v>
      </c>
      <c r="B508" s="53" t="s">
        <v>163</v>
      </c>
      <c r="C508" t="e">
        <f>GetValCell("BO83")</f>
        <v>#NAME?</v>
      </c>
    </row>
    <row r="509" spans="1:3" ht="12.75">
      <c r="A509" s="53" t="s">
        <v>133</v>
      </c>
      <c r="B509" s="53" t="s">
        <v>164</v>
      </c>
      <c r="C509" t="e">
        <f>GetValCell("CC83")</f>
        <v>#NAME?</v>
      </c>
    </row>
    <row r="510" spans="1:3" ht="12.75">
      <c r="A510" s="53" t="s">
        <v>133</v>
      </c>
      <c r="B510" s="53" t="s">
        <v>39</v>
      </c>
      <c r="C510" t="e">
        <f>GetValCell("CQ83")</f>
        <v>#NAME?</v>
      </c>
    </row>
    <row r="511" spans="1:2" ht="12.75">
      <c r="A511" s="49" t="s">
        <v>149</v>
      </c>
      <c r="B511" s="49" t="s">
        <v>234</v>
      </c>
    </row>
    <row r="512" spans="1:2" ht="12.75">
      <c r="A512" s="49" t="s">
        <v>149</v>
      </c>
      <c r="B512" s="49" t="s">
        <v>236</v>
      </c>
    </row>
    <row r="513" spans="1:2" ht="12.75">
      <c r="A513" s="47" t="s">
        <v>134</v>
      </c>
      <c r="B513" s="47" t="s">
        <v>237</v>
      </c>
    </row>
    <row r="514" spans="1:2" ht="12.75">
      <c r="A514" s="47" t="s">
        <v>134</v>
      </c>
      <c r="B514" s="47" t="s">
        <v>232</v>
      </c>
    </row>
    <row r="515" spans="1:3" ht="12.75">
      <c r="A515" s="53" t="s">
        <v>139</v>
      </c>
      <c r="B515" s="53" t="s">
        <v>161</v>
      </c>
      <c r="C515" s="55" t="e">
        <f>GetValCellStr("AV84")</f>
        <v>#NAME?</v>
      </c>
    </row>
    <row r="516" spans="1:3" ht="12.75">
      <c r="A516" s="53" t="s">
        <v>133</v>
      </c>
      <c r="B516" s="53" t="s">
        <v>162</v>
      </c>
      <c r="C516" s="15" t="e">
        <f>GetValCell("BA84")</f>
        <v>#NAME?</v>
      </c>
    </row>
    <row r="517" spans="1:3" ht="12.75">
      <c r="A517" s="53" t="s">
        <v>133</v>
      </c>
      <c r="B517" s="53" t="s">
        <v>163</v>
      </c>
      <c r="C517" t="e">
        <f>GetValCell("BO84")</f>
        <v>#NAME?</v>
      </c>
    </row>
    <row r="518" spans="1:3" ht="12.75">
      <c r="A518" s="53" t="s">
        <v>133</v>
      </c>
      <c r="B518" s="53" t="s">
        <v>164</v>
      </c>
      <c r="C518" t="e">
        <f>GetValCell("CC84")</f>
        <v>#NAME?</v>
      </c>
    </row>
    <row r="519" spans="1:3" ht="12.75">
      <c r="A519" s="53" t="s">
        <v>133</v>
      </c>
      <c r="B519" s="53" t="s">
        <v>39</v>
      </c>
      <c r="C519" t="e">
        <f>GetValCell("CQ84")</f>
        <v>#NAME?</v>
      </c>
    </row>
    <row r="520" spans="1:2" ht="12.75">
      <c r="A520" s="49" t="s">
        <v>149</v>
      </c>
      <c r="B520" s="49" t="s">
        <v>232</v>
      </c>
    </row>
    <row r="521" spans="1:2" ht="12.75">
      <c r="A521" s="47" t="s">
        <v>134</v>
      </c>
      <c r="B521" s="47" t="s">
        <v>233</v>
      </c>
    </row>
    <row r="522" spans="1:3" ht="12.75">
      <c r="A522" s="53" t="s">
        <v>139</v>
      </c>
      <c r="B522" s="53" t="s">
        <v>161</v>
      </c>
      <c r="C522" s="55" t="e">
        <f>GetValCellStr("AV85")</f>
        <v>#NAME?</v>
      </c>
    </row>
    <row r="523" spans="1:3" ht="12.75">
      <c r="A523" s="53" t="s">
        <v>133</v>
      </c>
      <c r="B523" s="53" t="s">
        <v>162</v>
      </c>
      <c r="C523" s="15" t="e">
        <f>GetValCell("BA85")</f>
        <v>#NAME?</v>
      </c>
    </row>
    <row r="524" spans="1:3" ht="12.75">
      <c r="A524" s="53" t="s">
        <v>133</v>
      </c>
      <c r="B524" s="53" t="s">
        <v>163</v>
      </c>
      <c r="C524" t="e">
        <f>GetValCell("BO85")</f>
        <v>#NAME?</v>
      </c>
    </row>
    <row r="525" spans="1:3" ht="12.75">
      <c r="A525" s="53" t="s">
        <v>133</v>
      </c>
      <c r="B525" s="53" t="s">
        <v>164</v>
      </c>
      <c r="C525" t="e">
        <f>GetValCell("CC85")</f>
        <v>#NAME?</v>
      </c>
    </row>
    <row r="526" spans="1:3" ht="12.75">
      <c r="A526" s="53" t="s">
        <v>133</v>
      </c>
      <c r="B526" s="53" t="s">
        <v>39</v>
      </c>
      <c r="C526" t="e">
        <f>GetValCell("CQ85")</f>
        <v>#NAME?</v>
      </c>
    </row>
    <row r="527" spans="1:2" ht="12.75">
      <c r="A527" s="49" t="s">
        <v>149</v>
      </c>
      <c r="B527" s="50" t="s">
        <v>233</v>
      </c>
    </row>
    <row r="528" spans="1:2" ht="12.75">
      <c r="A528" s="47" t="s">
        <v>134</v>
      </c>
      <c r="B528" s="47" t="s">
        <v>234</v>
      </c>
    </row>
    <row r="529" spans="1:3" ht="12.75">
      <c r="A529" s="53" t="s">
        <v>139</v>
      </c>
      <c r="B529" s="53" t="s">
        <v>161</v>
      </c>
      <c r="C529" s="55" t="e">
        <f>GetValCellStr("AV86")</f>
        <v>#NAME?</v>
      </c>
    </row>
    <row r="530" spans="1:3" ht="12.75">
      <c r="A530" s="53" t="s">
        <v>133</v>
      </c>
      <c r="B530" s="53" t="s">
        <v>162</v>
      </c>
      <c r="C530" s="15" t="e">
        <f>GetValCell("BA86")</f>
        <v>#NAME?</v>
      </c>
    </row>
    <row r="531" spans="1:3" ht="12.75">
      <c r="A531" s="53" t="s">
        <v>133</v>
      </c>
      <c r="B531" s="53" t="s">
        <v>163</v>
      </c>
      <c r="C531" t="e">
        <f>GetValCell("BO86")</f>
        <v>#NAME?</v>
      </c>
    </row>
    <row r="532" spans="1:3" ht="12.75">
      <c r="A532" s="53" t="s">
        <v>133</v>
      </c>
      <c r="B532" s="53" t="s">
        <v>164</v>
      </c>
      <c r="C532" t="e">
        <f>GetValCell("CC86")</f>
        <v>#NAME?</v>
      </c>
    </row>
    <row r="533" spans="1:3" ht="12.75">
      <c r="A533" s="53" t="s">
        <v>133</v>
      </c>
      <c r="B533" s="53" t="s">
        <v>39</v>
      </c>
      <c r="C533" t="e">
        <f>GetValCell("CQ86")</f>
        <v>#NAME?</v>
      </c>
    </row>
    <row r="534" spans="1:2" ht="12.75">
      <c r="A534" s="49" t="s">
        <v>149</v>
      </c>
      <c r="B534" s="49" t="s">
        <v>234</v>
      </c>
    </row>
    <row r="535" spans="1:2" ht="12.75">
      <c r="A535" s="49" t="s">
        <v>149</v>
      </c>
      <c r="B535" s="49" t="s">
        <v>237</v>
      </c>
    </row>
    <row r="536" spans="1:2" ht="12.75">
      <c r="A536" s="47" t="s">
        <v>134</v>
      </c>
      <c r="B536" s="47" t="s">
        <v>238</v>
      </c>
    </row>
    <row r="537" spans="1:2" ht="12.75">
      <c r="A537" s="47" t="s">
        <v>134</v>
      </c>
      <c r="B537" s="47" t="s">
        <v>239</v>
      </c>
    </row>
    <row r="538" spans="1:3" ht="12.75">
      <c r="A538" s="53" t="s">
        <v>139</v>
      </c>
      <c r="B538" s="53" t="s">
        <v>161</v>
      </c>
      <c r="C538" s="15" t="e">
        <f>GetValCellStr("AV87")</f>
        <v>#NAME?</v>
      </c>
    </row>
    <row r="539" spans="1:3" ht="12.75">
      <c r="A539" s="53" t="s">
        <v>133</v>
      </c>
      <c r="B539" s="53" t="s">
        <v>162</v>
      </c>
      <c r="C539" s="15" t="e">
        <f>GetValCell("BA87")</f>
        <v>#NAME?</v>
      </c>
    </row>
    <row r="540" spans="1:3" ht="12.75">
      <c r="A540" s="53" t="s">
        <v>133</v>
      </c>
      <c r="B540" s="53" t="s">
        <v>163</v>
      </c>
      <c r="C540" t="e">
        <f>GetValCell("BO87")</f>
        <v>#NAME?</v>
      </c>
    </row>
    <row r="541" spans="1:3" ht="12.75">
      <c r="A541" s="53" t="s">
        <v>133</v>
      </c>
      <c r="B541" s="53" t="s">
        <v>164</v>
      </c>
      <c r="C541" t="e">
        <f>GetValCell("CC87")</f>
        <v>#NAME?</v>
      </c>
    </row>
    <row r="542" spans="1:3" ht="12.75">
      <c r="A542" s="53" t="s">
        <v>133</v>
      </c>
      <c r="B542" s="53" t="s">
        <v>39</v>
      </c>
      <c r="C542" t="e">
        <f>GetValCell("CQ87")</f>
        <v>#NAME?</v>
      </c>
    </row>
    <row r="543" spans="1:2" ht="12.75">
      <c r="A543" s="49" t="s">
        <v>149</v>
      </c>
      <c r="B543" s="49" t="s">
        <v>239</v>
      </c>
    </row>
    <row r="544" spans="1:2" ht="12.75">
      <c r="A544" s="47" t="s">
        <v>134</v>
      </c>
      <c r="B544" s="47" t="s">
        <v>240</v>
      </c>
    </row>
    <row r="545" spans="1:3" ht="12.75">
      <c r="A545" s="53" t="s">
        <v>133</v>
      </c>
      <c r="B545" s="53" t="s">
        <v>162</v>
      </c>
      <c r="C545" s="15" t="e">
        <f>GetValCell("BA88")</f>
        <v>#NAME?</v>
      </c>
    </row>
    <row r="546" spans="1:3" ht="12.75">
      <c r="A546" s="53" t="s">
        <v>133</v>
      </c>
      <c r="B546" s="53" t="s">
        <v>163</v>
      </c>
      <c r="C546" t="e">
        <f>GetValCell("BO88")</f>
        <v>#NAME?</v>
      </c>
    </row>
    <row r="547" spans="1:3" ht="12.75">
      <c r="A547" s="53" t="s">
        <v>133</v>
      </c>
      <c r="B547" s="53" t="s">
        <v>164</v>
      </c>
      <c r="C547" t="e">
        <f>GetValCell("CC88")</f>
        <v>#NAME?</v>
      </c>
    </row>
    <row r="548" spans="1:3" ht="12.75">
      <c r="A548" s="53" t="s">
        <v>133</v>
      </c>
      <c r="B548" s="53" t="s">
        <v>39</v>
      </c>
      <c r="C548" t="e">
        <f>GetValCell("CQ88")</f>
        <v>#NAME?</v>
      </c>
    </row>
    <row r="549" spans="1:2" ht="12.75">
      <c r="A549" s="49" t="s">
        <v>149</v>
      </c>
      <c r="B549" s="49" t="s">
        <v>240</v>
      </c>
    </row>
    <row r="550" spans="1:2" ht="12.75">
      <c r="A550" s="47" t="s">
        <v>134</v>
      </c>
      <c r="B550" s="47" t="s">
        <v>241</v>
      </c>
    </row>
    <row r="551" spans="1:3" ht="12.75">
      <c r="A551" s="53" t="s">
        <v>133</v>
      </c>
      <c r="B551" s="53" t="s">
        <v>162</v>
      </c>
      <c r="C551" s="15" t="e">
        <f>GetValCell("BA89")</f>
        <v>#NAME?</v>
      </c>
    </row>
    <row r="552" spans="1:3" ht="12.75">
      <c r="A552" s="53" t="s">
        <v>133</v>
      </c>
      <c r="B552" s="53" t="s">
        <v>163</v>
      </c>
      <c r="C552" t="e">
        <f>GetValCell("BO89")</f>
        <v>#NAME?</v>
      </c>
    </row>
    <row r="553" spans="1:3" ht="12.75">
      <c r="A553" s="53" t="s">
        <v>133</v>
      </c>
      <c r="B553" s="53" t="s">
        <v>164</v>
      </c>
      <c r="C553" t="e">
        <f>GetValCell("CC89")</f>
        <v>#NAME?</v>
      </c>
    </row>
    <row r="554" spans="1:3" ht="12.75">
      <c r="A554" s="53" t="s">
        <v>133</v>
      </c>
      <c r="B554" s="53" t="s">
        <v>39</v>
      </c>
      <c r="C554" t="e">
        <f>GetValCell("CQ89")</f>
        <v>#NAME?</v>
      </c>
    </row>
    <row r="555" spans="1:2" ht="12.75">
      <c r="A555" s="49" t="s">
        <v>149</v>
      </c>
      <c r="B555" s="49" t="s">
        <v>241</v>
      </c>
    </row>
    <row r="556" spans="1:2" ht="12.75">
      <c r="A556" s="49" t="s">
        <v>149</v>
      </c>
      <c r="B556" s="49" t="s">
        <v>238</v>
      </c>
    </row>
    <row r="557" spans="1:2" ht="12.75">
      <c r="A557" s="49" t="s">
        <v>149</v>
      </c>
      <c r="B557" s="49" t="s">
        <v>229</v>
      </c>
    </row>
    <row r="558" spans="1:2" ht="12.75">
      <c r="A558" s="47" t="s">
        <v>134</v>
      </c>
      <c r="B558" s="47" t="s">
        <v>242</v>
      </c>
    </row>
    <row r="559" spans="1:2" ht="12.75">
      <c r="A559" s="47" t="s">
        <v>134</v>
      </c>
      <c r="B559" s="47" t="s">
        <v>243</v>
      </c>
    </row>
    <row r="560" spans="1:3" ht="12.75">
      <c r="A560" s="53" t="s">
        <v>139</v>
      </c>
      <c r="B560" s="53" t="s">
        <v>161</v>
      </c>
      <c r="C560" s="55" t="e">
        <f>GetValCellStr("AV93")</f>
        <v>#NAME?</v>
      </c>
    </row>
    <row r="561" spans="1:3" ht="12.75">
      <c r="A561" s="53" t="s">
        <v>133</v>
      </c>
      <c r="B561" s="53" t="s">
        <v>162</v>
      </c>
      <c r="C561" s="15" t="e">
        <f>GetValCell("BA93")</f>
        <v>#NAME?</v>
      </c>
    </row>
    <row r="562" spans="1:3" ht="12.75">
      <c r="A562" s="53" t="s">
        <v>133</v>
      </c>
      <c r="B562" s="53" t="s">
        <v>163</v>
      </c>
      <c r="C562" t="e">
        <f>GetValCell("BO93")</f>
        <v>#NAME?</v>
      </c>
    </row>
    <row r="563" spans="1:3" ht="12.75">
      <c r="A563" s="53" t="s">
        <v>133</v>
      </c>
      <c r="B563" s="53" t="s">
        <v>164</v>
      </c>
      <c r="C563" t="e">
        <f>GetValCell("CC93")</f>
        <v>#NAME?</v>
      </c>
    </row>
    <row r="564" spans="1:3" ht="12.75">
      <c r="A564" s="53" t="s">
        <v>133</v>
      </c>
      <c r="B564" s="53" t="s">
        <v>39</v>
      </c>
      <c r="C564" t="e">
        <f>GetValCell("CQ93")</f>
        <v>#NAME?</v>
      </c>
    </row>
    <row r="565" spans="1:2" ht="12.75">
      <c r="A565" s="49" t="s">
        <v>149</v>
      </c>
      <c r="B565" s="49" t="s">
        <v>243</v>
      </c>
    </row>
    <row r="566" spans="1:2" ht="12.75">
      <c r="A566" s="47" t="s">
        <v>134</v>
      </c>
      <c r="B566" s="47" t="s">
        <v>244</v>
      </c>
    </row>
    <row r="567" spans="1:2" ht="12.75">
      <c r="A567" s="47" t="s">
        <v>134</v>
      </c>
      <c r="B567" s="47" t="s">
        <v>245</v>
      </c>
    </row>
    <row r="568" spans="1:3" ht="12.75">
      <c r="A568" s="53" t="s">
        <v>139</v>
      </c>
      <c r="B568" s="53" t="s">
        <v>161</v>
      </c>
      <c r="C568" s="55" t="e">
        <f>GetValCellStr("AV94")</f>
        <v>#NAME?</v>
      </c>
    </row>
    <row r="569" spans="1:3" ht="12.75">
      <c r="A569" s="53" t="s">
        <v>133</v>
      </c>
      <c r="B569" s="53" t="s">
        <v>162</v>
      </c>
      <c r="C569" s="15" t="e">
        <f>GetValCell("BA94")</f>
        <v>#NAME?</v>
      </c>
    </row>
    <row r="570" spans="1:3" ht="12.75">
      <c r="A570" s="53" t="s">
        <v>133</v>
      </c>
      <c r="B570" s="53" t="s">
        <v>163</v>
      </c>
      <c r="C570" t="e">
        <f>GetValCell("BO94")</f>
        <v>#NAME?</v>
      </c>
    </row>
    <row r="571" spans="1:3" ht="12.75">
      <c r="A571" s="53" t="s">
        <v>133</v>
      </c>
      <c r="B571" s="53" t="s">
        <v>164</v>
      </c>
      <c r="C571" t="e">
        <f>GetValCell("CC94")</f>
        <v>#NAME?</v>
      </c>
    </row>
    <row r="572" spans="1:3" ht="12.75">
      <c r="A572" s="53" t="s">
        <v>133</v>
      </c>
      <c r="B572" s="53" t="s">
        <v>39</v>
      </c>
      <c r="C572" t="e">
        <f>GetValCell("CQ94")</f>
        <v>#NAME?</v>
      </c>
    </row>
    <row r="573" spans="1:2" ht="12.75">
      <c r="A573" s="49" t="s">
        <v>149</v>
      </c>
      <c r="B573" s="49" t="s">
        <v>245</v>
      </c>
    </row>
    <row r="574" spans="1:2" ht="12.75">
      <c r="A574" s="47" t="s">
        <v>134</v>
      </c>
      <c r="B574" s="47" t="s">
        <v>246</v>
      </c>
    </row>
    <row r="575" spans="1:2" ht="12.75">
      <c r="A575" s="47" t="s">
        <v>134</v>
      </c>
      <c r="B575" s="47" t="s">
        <v>247</v>
      </c>
    </row>
    <row r="576" spans="1:3" ht="12.75">
      <c r="A576" s="53" t="s">
        <v>139</v>
      </c>
      <c r="B576" s="53" t="s">
        <v>161</v>
      </c>
      <c r="C576" s="55" t="e">
        <f>GetValCellStr("AV95")</f>
        <v>#NAME?</v>
      </c>
    </row>
    <row r="577" spans="1:3" ht="12.75">
      <c r="A577" s="53" t="s">
        <v>133</v>
      </c>
      <c r="B577" s="53" t="s">
        <v>162</v>
      </c>
      <c r="C577" s="15" t="e">
        <f>GetValCell("BA95")</f>
        <v>#NAME?</v>
      </c>
    </row>
    <row r="578" spans="1:3" ht="12.75">
      <c r="A578" s="53" t="s">
        <v>133</v>
      </c>
      <c r="B578" s="53" t="s">
        <v>163</v>
      </c>
      <c r="C578" t="e">
        <f>GetValCell("BO95")</f>
        <v>#NAME?</v>
      </c>
    </row>
    <row r="579" spans="1:3" ht="12.75">
      <c r="A579" s="53" t="s">
        <v>133</v>
      </c>
      <c r="B579" s="53" t="s">
        <v>164</v>
      </c>
      <c r="C579" t="e">
        <f>GetValCell("CC95")</f>
        <v>#NAME?</v>
      </c>
    </row>
    <row r="580" spans="1:3" ht="12.75">
      <c r="A580" s="53" t="s">
        <v>133</v>
      </c>
      <c r="B580" s="53" t="s">
        <v>39</v>
      </c>
      <c r="C580" t="e">
        <f>GetValCell("CQ95")</f>
        <v>#NAME?</v>
      </c>
    </row>
    <row r="581" spans="1:2" ht="12.75">
      <c r="A581" s="49" t="s">
        <v>149</v>
      </c>
      <c r="B581" s="49" t="s">
        <v>247</v>
      </c>
    </row>
    <row r="582" spans="1:2" ht="12.75">
      <c r="A582" s="47" t="s">
        <v>134</v>
      </c>
      <c r="B582" s="47" t="s">
        <v>248</v>
      </c>
    </row>
    <row r="583" spans="1:3" ht="12.75">
      <c r="A583" s="53" t="s">
        <v>139</v>
      </c>
      <c r="B583" s="53" t="s">
        <v>161</v>
      </c>
      <c r="C583" s="55" t="e">
        <f>GetValCellStr("AV96")</f>
        <v>#NAME?</v>
      </c>
    </row>
    <row r="584" spans="1:3" ht="12.75">
      <c r="A584" s="53" t="s">
        <v>133</v>
      </c>
      <c r="B584" s="53" t="s">
        <v>162</v>
      </c>
      <c r="C584" s="15" t="e">
        <f>GetValCell("BA96")</f>
        <v>#NAME?</v>
      </c>
    </row>
    <row r="585" spans="1:3" ht="12.75">
      <c r="A585" s="53" t="s">
        <v>133</v>
      </c>
      <c r="B585" s="53" t="s">
        <v>163</v>
      </c>
      <c r="C585" t="e">
        <f>GetValCell("BO96")</f>
        <v>#NAME?</v>
      </c>
    </row>
    <row r="586" spans="1:3" ht="12.75">
      <c r="A586" s="53" t="s">
        <v>133</v>
      </c>
      <c r="B586" s="53" t="s">
        <v>164</v>
      </c>
      <c r="C586" t="e">
        <f>GetValCell("CC96")</f>
        <v>#NAME?</v>
      </c>
    </row>
    <row r="587" spans="1:3" ht="12.75">
      <c r="A587" s="53" t="s">
        <v>133</v>
      </c>
      <c r="B587" s="53" t="s">
        <v>39</v>
      </c>
      <c r="C587" t="e">
        <f>GetValCell("CQ96")</f>
        <v>#NAME?</v>
      </c>
    </row>
    <row r="588" spans="1:2" ht="12.75">
      <c r="A588" s="49" t="s">
        <v>149</v>
      </c>
      <c r="B588" s="49" t="s">
        <v>248</v>
      </c>
    </row>
    <row r="589" spans="1:2" ht="12.75">
      <c r="A589" s="47" t="s">
        <v>134</v>
      </c>
      <c r="B589" s="47" t="s">
        <v>249</v>
      </c>
    </row>
    <row r="590" spans="1:3" ht="12.75">
      <c r="A590" s="53" t="s">
        <v>139</v>
      </c>
      <c r="B590" s="53" t="s">
        <v>161</v>
      </c>
      <c r="C590" s="55" t="e">
        <f>GetValCellStr("AV97")</f>
        <v>#NAME?</v>
      </c>
    </row>
    <row r="591" spans="1:3" ht="12.75">
      <c r="A591" s="53" t="s">
        <v>133</v>
      </c>
      <c r="B591" s="53" t="s">
        <v>162</v>
      </c>
      <c r="C591" s="15" t="e">
        <f>GetValCell("BA97")</f>
        <v>#NAME?</v>
      </c>
    </row>
    <row r="592" spans="1:3" ht="12.75">
      <c r="A592" s="53" t="s">
        <v>133</v>
      </c>
      <c r="B592" s="53" t="s">
        <v>163</v>
      </c>
      <c r="C592" t="e">
        <f>GetValCell("BO97")</f>
        <v>#NAME?</v>
      </c>
    </row>
    <row r="593" spans="1:3" ht="12.75">
      <c r="A593" s="53" t="s">
        <v>133</v>
      </c>
      <c r="B593" s="53" t="s">
        <v>164</v>
      </c>
      <c r="C593" t="e">
        <f>GetValCell("CC97")</f>
        <v>#NAME?</v>
      </c>
    </row>
    <row r="594" spans="1:3" ht="12.75">
      <c r="A594" s="53" t="s">
        <v>133</v>
      </c>
      <c r="B594" s="53" t="s">
        <v>39</v>
      </c>
      <c r="C594" t="e">
        <f>GetValCell("CQ97")</f>
        <v>#NAME?</v>
      </c>
    </row>
    <row r="595" spans="1:2" ht="12.75">
      <c r="A595" s="49" t="s">
        <v>149</v>
      </c>
      <c r="B595" s="49" t="s">
        <v>249</v>
      </c>
    </row>
    <row r="596" spans="1:2" ht="12.75">
      <c r="A596" s="49" t="s">
        <v>149</v>
      </c>
      <c r="B596" s="49" t="s">
        <v>246</v>
      </c>
    </row>
    <row r="597" spans="1:2" ht="12.75">
      <c r="A597" s="47" t="s">
        <v>134</v>
      </c>
      <c r="B597" s="47" t="s">
        <v>250</v>
      </c>
    </row>
    <row r="598" spans="1:2" ht="12.75">
      <c r="A598" s="47" t="s">
        <v>134</v>
      </c>
      <c r="B598" s="47" t="s">
        <v>232</v>
      </c>
    </row>
    <row r="599" spans="1:3" ht="12.75">
      <c r="A599" s="53" t="s">
        <v>139</v>
      </c>
      <c r="B599" s="53" t="s">
        <v>161</v>
      </c>
      <c r="C599" s="55" t="e">
        <f>GetValCellStr("AV98")</f>
        <v>#NAME?</v>
      </c>
    </row>
    <row r="600" spans="1:3" ht="12.75">
      <c r="A600" s="53" t="s">
        <v>133</v>
      </c>
      <c r="B600" s="53" t="s">
        <v>162</v>
      </c>
      <c r="C600" s="15" t="e">
        <f>GetValCell("BA98")</f>
        <v>#NAME?</v>
      </c>
    </row>
    <row r="601" spans="1:3" ht="12.75">
      <c r="A601" s="53" t="s">
        <v>133</v>
      </c>
      <c r="B601" s="53" t="s">
        <v>163</v>
      </c>
      <c r="C601" t="e">
        <f>GetValCell("BO98")</f>
        <v>#NAME?</v>
      </c>
    </row>
    <row r="602" spans="1:3" ht="12.75">
      <c r="A602" s="53" t="s">
        <v>133</v>
      </c>
      <c r="B602" s="53" t="s">
        <v>164</v>
      </c>
      <c r="C602" t="e">
        <f>GetValCell("CC98")</f>
        <v>#NAME?</v>
      </c>
    </row>
    <row r="603" spans="1:3" ht="12.75">
      <c r="A603" s="53" t="s">
        <v>133</v>
      </c>
      <c r="B603" s="53" t="s">
        <v>39</v>
      </c>
      <c r="C603" t="e">
        <f>GetValCell("CQ98")</f>
        <v>#NAME?</v>
      </c>
    </row>
    <row r="604" spans="1:2" ht="12.75">
      <c r="A604" s="49" t="s">
        <v>149</v>
      </c>
      <c r="B604" s="49" t="s">
        <v>232</v>
      </c>
    </row>
    <row r="605" spans="1:2" ht="12.75">
      <c r="A605" s="47" t="s">
        <v>134</v>
      </c>
      <c r="B605" s="47" t="s">
        <v>233</v>
      </c>
    </row>
    <row r="606" spans="1:3" ht="12.75">
      <c r="A606" s="53" t="s">
        <v>139</v>
      </c>
      <c r="B606" s="53" t="s">
        <v>161</v>
      </c>
      <c r="C606" s="55" t="e">
        <f>GetValCellStr("AV99")</f>
        <v>#NAME?</v>
      </c>
    </row>
    <row r="607" spans="1:3" ht="12.75">
      <c r="A607" s="53" t="s">
        <v>133</v>
      </c>
      <c r="B607" s="53" t="s">
        <v>162</v>
      </c>
      <c r="C607" s="15" t="e">
        <f>GetValCell("BA99")</f>
        <v>#NAME?</v>
      </c>
    </row>
    <row r="608" spans="1:3" ht="12.75">
      <c r="A608" s="53" t="s">
        <v>133</v>
      </c>
      <c r="B608" s="53" t="s">
        <v>163</v>
      </c>
      <c r="C608" t="e">
        <f>GetValCell("BO99")</f>
        <v>#NAME?</v>
      </c>
    </row>
    <row r="609" spans="1:3" ht="12.75">
      <c r="A609" s="53" t="s">
        <v>133</v>
      </c>
      <c r="B609" s="53" t="s">
        <v>164</v>
      </c>
      <c r="C609" t="e">
        <f>GetValCell("CC99")</f>
        <v>#NAME?</v>
      </c>
    </row>
    <row r="610" spans="1:3" ht="12.75">
      <c r="A610" s="53" t="s">
        <v>133</v>
      </c>
      <c r="B610" s="53" t="s">
        <v>39</v>
      </c>
      <c r="C610" t="e">
        <f>GetValCell("CQ99")</f>
        <v>#NAME?</v>
      </c>
    </row>
    <row r="611" spans="1:2" ht="12.75">
      <c r="A611" s="49" t="s">
        <v>149</v>
      </c>
      <c r="B611" s="49" t="s">
        <v>233</v>
      </c>
    </row>
    <row r="612" spans="1:2" ht="12.75">
      <c r="A612" s="47" t="s">
        <v>134</v>
      </c>
      <c r="B612" s="47" t="s">
        <v>234</v>
      </c>
    </row>
    <row r="613" spans="1:3" ht="12.75">
      <c r="A613" s="53" t="s">
        <v>139</v>
      </c>
      <c r="B613" s="53" t="s">
        <v>161</v>
      </c>
      <c r="C613" s="55" t="e">
        <f>GetValCellStr("AV100")</f>
        <v>#NAME?</v>
      </c>
    </row>
    <row r="614" spans="1:3" ht="12.75">
      <c r="A614" s="53" t="s">
        <v>133</v>
      </c>
      <c r="B614" s="53" t="s">
        <v>162</v>
      </c>
      <c r="C614" s="15" t="e">
        <f>GetValCell("BA100")</f>
        <v>#NAME?</v>
      </c>
    </row>
    <row r="615" spans="1:3" ht="12.75">
      <c r="A615" s="53" t="s">
        <v>133</v>
      </c>
      <c r="B615" s="53" t="s">
        <v>163</v>
      </c>
      <c r="C615" t="e">
        <f>GetValCell("BO100")</f>
        <v>#NAME?</v>
      </c>
    </row>
    <row r="616" spans="1:3" ht="12.75">
      <c r="A616" s="53" t="s">
        <v>133</v>
      </c>
      <c r="B616" s="53" t="s">
        <v>164</v>
      </c>
      <c r="C616" t="e">
        <f>GetValCell("CC100")</f>
        <v>#NAME?</v>
      </c>
    </row>
    <row r="617" spans="1:3" ht="12.75">
      <c r="A617" s="53" t="s">
        <v>133</v>
      </c>
      <c r="B617" s="53" t="s">
        <v>39</v>
      </c>
      <c r="C617" t="e">
        <f>GetValCell("CQ100")</f>
        <v>#NAME?</v>
      </c>
    </row>
    <row r="618" spans="1:2" ht="12.75">
      <c r="A618" s="49" t="s">
        <v>149</v>
      </c>
      <c r="B618" s="49" t="s">
        <v>234</v>
      </c>
    </row>
    <row r="619" spans="1:2" ht="12.75">
      <c r="A619" s="49" t="s">
        <v>149</v>
      </c>
      <c r="B619" s="49" t="s">
        <v>250</v>
      </c>
    </row>
    <row r="620" spans="1:2" ht="12.75">
      <c r="A620" s="47" t="s">
        <v>134</v>
      </c>
      <c r="B620" s="47" t="s">
        <v>251</v>
      </c>
    </row>
    <row r="621" spans="1:2" ht="12.75">
      <c r="A621" s="47" t="s">
        <v>134</v>
      </c>
      <c r="B621" s="47" t="s">
        <v>232</v>
      </c>
    </row>
    <row r="622" spans="1:3" ht="12.75">
      <c r="A622" s="53" t="s">
        <v>139</v>
      </c>
      <c r="B622" s="53" t="s">
        <v>161</v>
      </c>
      <c r="C622" s="55" t="e">
        <f>GetValCellStr("AV101")</f>
        <v>#NAME?</v>
      </c>
    </row>
    <row r="623" spans="1:3" ht="12.75">
      <c r="A623" s="53" t="s">
        <v>133</v>
      </c>
      <c r="B623" s="53" t="s">
        <v>162</v>
      </c>
      <c r="C623" s="15" t="e">
        <f>GetValCell("BA101")</f>
        <v>#NAME?</v>
      </c>
    </row>
    <row r="624" spans="1:3" ht="12.75">
      <c r="A624" s="53" t="s">
        <v>133</v>
      </c>
      <c r="B624" s="53" t="s">
        <v>163</v>
      </c>
      <c r="C624" t="e">
        <f>GetValCell("BO101")</f>
        <v>#NAME?</v>
      </c>
    </row>
    <row r="625" spans="1:3" ht="12.75">
      <c r="A625" s="53" t="s">
        <v>133</v>
      </c>
      <c r="B625" s="53" t="s">
        <v>164</v>
      </c>
      <c r="C625" t="e">
        <f>GetValCell("CC101")</f>
        <v>#NAME?</v>
      </c>
    </row>
    <row r="626" spans="1:3" ht="12.75">
      <c r="A626" s="53" t="s">
        <v>133</v>
      </c>
      <c r="B626" s="53" t="s">
        <v>39</v>
      </c>
      <c r="C626" t="e">
        <f>GetValCell("CQ101")</f>
        <v>#NAME?</v>
      </c>
    </row>
    <row r="627" spans="1:2" ht="12.75">
      <c r="A627" s="49" t="s">
        <v>149</v>
      </c>
      <c r="B627" s="49" t="s">
        <v>232</v>
      </c>
    </row>
    <row r="628" spans="1:2" ht="12.75">
      <c r="A628" s="47" t="s">
        <v>134</v>
      </c>
      <c r="B628" s="47" t="s">
        <v>233</v>
      </c>
    </row>
    <row r="629" spans="1:3" ht="12.75">
      <c r="A629" s="53" t="s">
        <v>139</v>
      </c>
      <c r="B629" s="53" t="s">
        <v>161</v>
      </c>
      <c r="C629" s="55" t="e">
        <f>GetValCellStr("AV102")</f>
        <v>#NAME?</v>
      </c>
    </row>
    <row r="630" spans="1:3" ht="12.75">
      <c r="A630" s="53" t="s">
        <v>133</v>
      </c>
      <c r="B630" s="53" t="s">
        <v>162</v>
      </c>
      <c r="C630" s="15" t="e">
        <f>GetValCell("BA102")</f>
        <v>#NAME?</v>
      </c>
    </row>
    <row r="631" spans="1:3" ht="12.75">
      <c r="A631" s="53" t="s">
        <v>133</v>
      </c>
      <c r="B631" s="53" t="s">
        <v>163</v>
      </c>
      <c r="C631" t="e">
        <f>GetValCell("BO102")</f>
        <v>#NAME?</v>
      </c>
    </row>
    <row r="632" spans="1:3" ht="12.75">
      <c r="A632" s="53" t="s">
        <v>133</v>
      </c>
      <c r="B632" s="53" t="s">
        <v>164</v>
      </c>
      <c r="C632" t="e">
        <f>GetValCell("CC102")</f>
        <v>#NAME?</v>
      </c>
    </row>
    <row r="633" spans="1:3" ht="12.75">
      <c r="A633" s="53" t="s">
        <v>133</v>
      </c>
      <c r="B633" s="53" t="s">
        <v>39</v>
      </c>
      <c r="C633" t="e">
        <f>GetValCell("CQ102")</f>
        <v>#NAME?</v>
      </c>
    </row>
    <row r="634" spans="1:2" ht="12.75">
      <c r="A634" s="49" t="s">
        <v>149</v>
      </c>
      <c r="B634" s="49" t="s">
        <v>233</v>
      </c>
    </row>
    <row r="635" spans="1:2" ht="12.75">
      <c r="A635" s="47" t="s">
        <v>134</v>
      </c>
      <c r="B635" s="47" t="s">
        <v>234</v>
      </c>
    </row>
    <row r="636" spans="1:3" ht="12.75">
      <c r="A636" s="53" t="s">
        <v>139</v>
      </c>
      <c r="B636" s="53" t="s">
        <v>161</v>
      </c>
      <c r="C636" s="55" t="e">
        <f>GetValCellStr("AV103")</f>
        <v>#NAME?</v>
      </c>
    </row>
    <row r="637" spans="1:3" ht="12.75">
      <c r="A637" s="53" t="s">
        <v>133</v>
      </c>
      <c r="B637" s="53" t="s">
        <v>162</v>
      </c>
      <c r="C637" s="15" t="e">
        <f>GetValCell("BA103")</f>
        <v>#NAME?</v>
      </c>
    </row>
    <row r="638" spans="1:3" ht="12.75">
      <c r="A638" s="53" t="s">
        <v>133</v>
      </c>
      <c r="B638" s="53" t="s">
        <v>163</v>
      </c>
      <c r="C638" t="e">
        <f>GetValCell("BO103")</f>
        <v>#NAME?</v>
      </c>
    </row>
    <row r="639" spans="1:3" ht="12.75">
      <c r="A639" s="53" t="s">
        <v>133</v>
      </c>
      <c r="B639" s="53" t="s">
        <v>164</v>
      </c>
      <c r="C639" t="e">
        <f>GetValCell("CC103")</f>
        <v>#NAME?</v>
      </c>
    </row>
    <row r="640" spans="1:3" ht="12.75">
      <c r="A640" s="53" t="s">
        <v>133</v>
      </c>
      <c r="B640" s="53" t="s">
        <v>39</v>
      </c>
      <c r="C640" t="e">
        <f>GetValCell("CQ103")</f>
        <v>#NAME?</v>
      </c>
    </row>
    <row r="641" spans="1:2" ht="12.75">
      <c r="A641" s="49" t="s">
        <v>149</v>
      </c>
      <c r="B641" s="49" t="s">
        <v>234</v>
      </c>
    </row>
    <row r="642" spans="1:2" ht="12.75">
      <c r="A642" s="49" t="s">
        <v>149</v>
      </c>
      <c r="B642" s="49" t="s">
        <v>251</v>
      </c>
    </row>
    <row r="643" spans="1:2" ht="12.75">
      <c r="A643" s="47" t="s">
        <v>134</v>
      </c>
      <c r="B643" s="47" t="s">
        <v>252</v>
      </c>
    </row>
    <row r="644" spans="1:2" ht="12.75">
      <c r="A644" s="47" t="s">
        <v>134</v>
      </c>
      <c r="B644" s="47" t="s">
        <v>253</v>
      </c>
    </row>
    <row r="645" spans="1:3" ht="12.75">
      <c r="A645" s="53" t="s">
        <v>139</v>
      </c>
      <c r="B645" s="53" t="s">
        <v>161</v>
      </c>
      <c r="C645" s="55" t="e">
        <f>GetValCellStr("AV104")</f>
        <v>#NAME?</v>
      </c>
    </row>
    <row r="646" spans="1:3" ht="12.75">
      <c r="A646" s="53" t="s">
        <v>133</v>
      </c>
      <c r="B646" s="53" t="s">
        <v>162</v>
      </c>
      <c r="C646" s="15" t="e">
        <f>GetValCell("BA104")</f>
        <v>#NAME?</v>
      </c>
    </row>
    <row r="647" spans="1:3" ht="12.75">
      <c r="A647" s="53" t="s">
        <v>133</v>
      </c>
      <c r="B647" s="53" t="s">
        <v>163</v>
      </c>
      <c r="C647" t="e">
        <f>GetValCell("BO104")</f>
        <v>#NAME?</v>
      </c>
    </row>
    <row r="648" spans="1:3" ht="12.75">
      <c r="A648" s="53" t="s">
        <v>133</v>
      </c>
      <c r="B648" s="53" t="s">
        <v>164</v>
      </c>
      <c r="C648" t="e">
        <f>GetValCell("CC104")</f>
        <v>#NAME?</v>
      </c>
    </row>
    <row r="649" spans="1:3" ht="12.75">
      <c r="A649" s="53" t="s">
        <v>133</v>
      </c>
      <c r="B649" s="53" t="s">
        <v>39</v>
      </c>
      <c r="C649" t="e">
        <f>GetValCell("CQ104")</f>
        <v>#NAME?</v>
      </c>
    </row>
    <row r="650" spans="1:2" ht="12.75">
      <c r="A650" s="49" t="s">
        <v>149</v>
      </c>
      <c r="B650" s="49" t="s">
        <v>253</v>
      </c>
    </row>
    <row r="651" spans="1:2" ht="12.75">
      <c r="A651" s="47" t="s">
        <v>134</v>
      </c>
      <c r="B651" s="47" t="s">
        <v>254</v>
      </c>
    </row>
    <row r="652" spans="1:3" ht="12.75">
      <c r="A652" s="53" t="s">
        <v>139</v>
      </c>
      <c r="B652" s="53" t="s">
        <v>161</v>
      </c>
      <c r="C652" s="55" t="e">
        <f>GetValCellStr("AV105")</f>
        <v>#NAME?</v>
      </c>
    </row>
    <row r="653" spans="1:3" ht="12.75">
      <c r="A653" s="53" t="s">
        <v>133</v>
      </c>
      <c r="B653" s="53" t="s">
        <v>162</v>
      </c>
      <c r="C653" s="15" t="e">
        <f>GetValCell("BA105")</f>
        <v>#NAME?</v>
      </c>
    </row>
    <row r="654" spans="1:3" ht="12.75">
      <c r="A654" s="53" t="s">
        <v>133</v>
      </c>
      <c r="B654" s="53" t="s">
        <v>163</v>
      </c>
      <c r="C654" t="e">
        <f>GetValCell("BO105")</f>
        <v>#NAME?</v>
      </c>
    </row>
    <row r="655" spans="1:3" ht="12.75">
      <c r="A655" s="53" t="s">
        <v>133</v>
      </c>
      <c r="B655" s="53" t="s">
        <v>164</v>
      </c>
      <c r="C655" t="e">
        <f>GetValCell("CC105")</f>
        <v>#NAME?</v>
      </c>
    </row>
    <row r="656" spans="1:3" ht="12.75">
      <c r="A656" s="53" t="s">
        <v>133</v>
      </c>
      <c r="B656" s="53" t="s">
        <v>39</v>
      </c>
      <c r="C656" t="e">
        <f>GetValCell("CQ105")</f>
        <v>#NAME?</v>
      </c>
    </row>
    <row r="657" spans="1:2" ht="12.75">
      <c r="A657" s="49" t="s">
        <v>149</v>
      </c>
      <c r="B657" s="49" t="s">
        <v>254</v>
      </c>
    </row>
    <row r="658" spans="1:2" ht="12.75">
      <c r="A658" s="47" t="s">
        <v>134</v>
      </c>
      <c r="B658" s="47" t="s">
        <v>255</v>
      </c>
    </row>
    <row r="659" spans="1:3" ht="12.75">
      <c r="A659" s="53" t="s">
        <v>139</v>
      </c>
      <c r="B659" s="53" t="s">
        <v>161</v>
      </c>
      <c r="C659" s="55" t="e">
        <f>GetValCellStr("AV106")</f>
        <v>#NAME?</v>
      </c>
    </row>
    <row r="660" spans="1:3" ht="12.75">
      <c r="A660" s="53" t="s">
        <v>133</v>
      </c>
      <c r="B660" s="53" t="s">
        <v>162</v>
      </c>
      <c r="C660" s="15" t="e">
        <f>GetValCell("BA106")</f>
        <v>#NAME?</v>
      </c>
    </row>
    <row r="661" spans="1:3" ht="12.75">
      <c r="A661" s="53" t="s">
        <v>133</v>
      </c>
      <c r="B661" s="53" t="s">
        <v>163</v>
      </c>
      <c r="C661" t="e">
        <f>GetValCell("BO106")</f>
        <v>#NAME?</v>
      </c>
    </row>
    <row r="662" spans="1:3" ht="12.75">
      <c r="A662" s="53" t="s">
        <v>133</v>
      </c>
      <c r="B662" s="53" t="s">
        <v>164</v>
      </c>
      <c r="C662" t="e">
        <f>GetValCell("CC106")</f>
        <v>#NAME?</v>
      </c>
    </row>
    <row r="663" spans="1:3" ht="12.75">
      <c r="A663" s="53" t="s">
        <v>133</v>
      </c>
      <c r="B663" s="53" t="s">
        <v>39</v>
      </c>
      <c r="C663" t="e">
        <f>GetValCell("CQ106")</f>
        <v>#NAME?</v>
      </c>
    </row>
    <row r="664" spans="1:2" ht="12.75">
      <c r="A664" s="49" t="s">
        <v>149</v>
      </c>
      <c r="B664" s="49" t="s">
        <v>255</v>
      </c>
    </row>
    <row r="665" spans="1:2" ht="12.75">
      <c r="A665" s="49" t="s">
        <v>149</v>
      </c>
      <c r="B665" s="49" t="s">
        <v>252</v>
      </c>
    </row>
    <row r="666" spans="1:2" ht="12.75">
      <c r="A666" s="47" t="s">
        <v>134</v>
      </c>
      <c r="B666" s="47" t="s">
        <v>256</v>
      </c>
    </row>
    <row r="667" spans="1:2" ht="12.75">
      <c r="A667" s="47" t="s">
        <v>134</v>
      </c>
      <c r="B667" s="47" t="s">
        <v>232</v>
      </c>
    </row>
    <row r="668" spans="1:3" ht="12.75">
      <c r="A668" s="53" t="s">
        <v>139</v>
      </c>
      <c r="B668" s="53" t="s">
        <v>161</v>
      </c>
      <c r="C668" s="55" t="e">
        <f>GetValCellStr("AV107")</f>
        <v>#NAME?</v>
      </c>
    </row>
    <row r="669" spans="1:3" ht="12.75">
      <c r="A669" s="53" t="s">
        <v>133</v>
      </c>
      <c r="B669" s="53" t="s">
        <v>162</v>
      </c>
      <c r="C669" s="15" t="e">
        <f>GetValCell("BA107")</f>
        <v>#NAME?</v>
      </c>
    </row>
    <row r="670" spans="1:3" ht="12.75">
      <c r="A670" s="53" t="s">
        <v>133</v>
      </c>
      <c r="B670" s="53" t="s">
        <v>163</v>
      </c>
      <c r="C670" t="e">
        <f>GetValCell("BO107")</f>
        <v>#NAME?</v>
      </c>
    </row>
    <row r="671" spans="1:3" ht="12.75">
      <c r="A671" s="53" t="s">
        <v>133</v>
      </c>
      <c r="B671" s="53" t="s">
        <v>164</v>
      </c>
      <c r="C671" t="e">
        <f>GetValCell("CC107")</f>
        <v>#NAME?</v>
      </c>
    </row>
    <row r="672" spans="1:3" ht="12.75">
      <c r="A672" s="53" t="s">
        <v>133</v>
      </c>
      <c r="B672" s="53" t="s">
        <v>39</v>
      </c>
      <c r="C672" t="e">
        <f>GetValCell("CQ107")</f>
        <v>#NAME?</v>
      </c>
    </row>
    <row r="673" spans="1:2" ht="12.75">
      <c r="A673" s="49" t="s">
        <v>149</v>
      </c>
      <c r="B673" s="49" t="s">
        <v>232</v>
      </c>
    </row>
    <row r="674" spans="1:2" ht="12.75">
      <c r="A674" s="47" t="s">
        <v>134</v>
      </c>
      <c r="B674" s="47" t="s">
        <v>233</v>
      </c>
    </row>
    <row r="675" spans="1:3" ht="12.75">
      <c r="A675" s="53" t="s">
        <v>139</v>
      </c>
      <c r="B675" s="53" t="s">
        <v>161</v>
      </c>
      <c r="C675" s="55" t="e">
        <f>GetValCellStr("AV108")</f>
        <v>#NAME?</v>
      </c>
    </row>
    <row r="676" spans="1:3" ht="12.75">
      <c r="A676" s="53" t="s">
        <v>133</v>
      </c>
      <c r="B676" s="53" t="s">
        <v>162</v>
      </c>
      <c r="C676" s="15" t="e">
        <f>GetValCell("BA108")</f>
        <v>#NAME?</v>
      </c>
    </row>
    <row r="677" spans="1:3" ht="12.75">
      <c r="A677" s="53" t="s">
        <v>133</v>
      </c>
      <c r="B677" s="53" t="s">
        <v>163</v>
      </c>
      <c r="C677" t="e">
        <f>GetValCell("BO108")</f>
        <v>#NAME?</v>
      </c>
    </row>
    <row r="678" spans="1:3" ht="12.75">
      <c r="A678" s="53" t="s">
        <v>133</v>
      </c>
      <c r="B678" s="53" t="s">
        <v>164</v>
      </c>
      <c r="C678" t="e">
        <f>GetValCell("CC108")</f>
        <v>#NAME?</v>
      </c>
    </row>
    <row r="679" spans="1:3" ht="12.75">
      <c r="A679" s="53" t="s">
        <v>133</v>
      </c>
      <c r="B679" s="53" t="s">
        <v>39</v>
      </c>
      <c r="C679" t="e">
        <f>GetValCell("CQ108")</f>
        <v>#NAME?</v>
      </c>
    </row>
    <row r="680" spans="1:2" ht="12.75">
      <c r="A680" s="49" t="s">
        <v>149</v>
      </c>
      <c r="B680" s="49" t="s">
        <v>233</v>
      </c>
    </row>
    <row r="681" spans="1:2" ht="12.75">
      <c r="A681" s="47" t="s">
        <v>134</v>
      </c>
      <c r="B681" s="47" t="s">
        <v>234</v>
      </c>
    </row>
    <row r="682" spans="1:3" ht="12.75">
      <c r="A682" s="53" t="s">
        <v>139</v>
      </c>
      <c r="B682" s="53" t="s">
        <v>161</v>
      </c>
      <c r="C682" s="55" t="e">
        <f>GetValCellStr("AV109")</f>
        <v>#NAME?</v>
      </c>
    </row>
    <row r="683" spans="1:3" ht="12.75">
      <c r="A683" s="53" t="s">
        <v>133</v>
      </c>
      <c r="B683" s="53" t="s">
        <v>162</v>
      </c>
      <c r="C683" s="15" t="e">
        <f>GetValCell("BA109")</f>
        <v>#NAME?</v>
      </c>
    </row>
    <row r="684" spans="1:3" ht="12.75">
      <c r="A684" s="53" t="s">
        <v>133</v>
      </c>
      <c r="B684" s="53" t="s">
        <v>163</v>
      </c>
      <c r="C684" t="e">
        <f>GetValCell("BO109")</f>
        <v>#NAME?</v>
      </c>
    </row>
    <row r="685" spans="1:3" ht="12.75">
      <c r="A685" s="53" t="s">
        <v>133</v>
      </c>
      <c r="B685" s="53" t="s">
        <v>164</v>
      </c>
      <c r="C685" t="e">
        <f>GetValCell("CC109")</f>
        <v>#NAME?</v>
      </c>
    </row>
    <row r="686" spans="1:3" ht="12.75">
      <c r="A686" s="53" t="s">
        <v>133</v>
      </c>
      <c r="B686" s="53" t="s">
        <v>39</v>
      </c>
      <c r="C686" t="e">
        <f>GetValCell("CQ109")</f>
        <v>#NAME?</v>
      </c>
    </row>
    <row r="687" spans="1:2" ht="12.75">
      <c r="A687" s="49" t="s">
        <v>149</v>
      </c>
      <c r="B687" s="49" t="s">
        <v>234</v>
      </c>
    </row>
    <row r="688" spans="1:2" ht="12.75">
      <c r="A688" s="49" t="s">
        <v>149</v>
      </c>
      <c r="B688" s="49" t="s">
        <v>256</v>
      </c>
    </row>
    <row r="689" spans="1:2" ht="12.75">
      <c r="A689" s="47" t="s">
        <v>134</v>
      </c>
      <c r="B689" s="47" t="s">
        <v>257</v>
      </c>
    </row>
    <row r="690" spans="1:2" ht="12.75">
      <c r="A690" s="47" t="s">
        <v>134</v>
      </c>
      <c r="B690" s="47" t="s">
        <v>258</v>
      </c>
    </row>
    <row r="691" spans="1:3" ht="12.75">
      <c r="A691" s="53" t="s">
        <v>139</v>
      </c>
      <c r="B691" s="53" t="s">
        <v>161</v>
      </c>
      <c r="C691" s="55" t="e">
        <f>GetValCellStr("AV110")</f>
        <v>#NAME?</v>
      </c>
    </row>
    <row r="692" spans="1:3" ht="12.75">
      <c r="A692" s="53" t="s">
        <v>133</v>
      </c>
      <c r="B692" s="53" t="s">
        <v>162</v>
      </c>
      <c r="C692" s="15" t="e">
        <f>GetValCell("BA110")</f>
        <v>#NAME?</v>
      </c>
    </row>
    <row r="693" spans="1:3" ht="12.75">
      <c r="A693" s="53" t="s">
        <v>133</v>
      </c>
      <c r="B693" s="53" t="s">
        <v>163</v>
      </c>
      <c r="C693" t="e">
        <f>GetValCell("BO110")</f>
        <v>#NAME?</v>
      </c>
    </row>
    <row r="694" spans="1:3" ht="12.75">
      <c r="A694" s="53" t="s">
        <v>133</v>
      </c>
      <c r="B694" s="53" t="s">
        <v>164</v>
      </c>
      <c r="C694" t="e">
        <f>GetValCell("CC110")</f>
        <v>#NAME?</v>
      </c>
    </row>
    <row r="695" spans="1:3" ht="12.75">
      <c r="A695" s="53" t="s">
        <v>133</v>
      </c>
      <c r="B695" s="53" t="s">
        <v>39</v>
      </c>
      <c r="C695" t="e">
        <f>GetValCell("CQ110")</f>
        <v>#NAME?</v>
      </c>
    </row>
    <row r="696" spans="1:2" ht="12.75">
      <c r="A696" s="49" t="s">
        <v>149</v>
      </c>
      <c r="B696" s="49" t="s">
        <v>258</v>
      </c>
    </row>
    <row r="697" spans="1:2" ht="12.75">
      <c r="A697" s="47" t="s">
        <v>134</v>
      </c>
      <c r="B697" s="47" t="s">
        <v>259</v>
      </c>
    </row>
    <row r="698" spans="1:3" ht="12.75">
      <c r="A698" s="53" t="s">
        <v>139</v>
      </c>
      <c r="B698" s="53" t="s">
        <v>161</v>
      </c>
      <c r="C698" s="55" t="e">
        <f>GetValCellStr("AV111")</f>
        <v>#NAME?</v>
      </c>
    </row>
    <row r="699" spans="1:3" ht="12.75">
      <c r="A699" s="53" t="s">
        <v>133</v>
      </c>
      <c r="B699" s="53" t="s">
        <v>162</v>
      </c>
      <c r="C699" s="15" t="e">
        <f>GetValCell("BA111")</f>
        <v>#NAME?</v>
      </c>
    </row>
    <row r="700" spans="1:3" ht="12.75">
      <c r="A700" s="53" t="s">
        <v>133</v>
      </c>
      <c r="B700" s="53" t="s">
        <v>163</v>
      </c>
      <c r="C700" t="e">
        <f>GetValCell("BO111")</f>
        <v>#NAME?</v>
      </c>
    </row>
    <row r="701" spans="1:3" ht="12.75">
      <c r="A701" s="53" t="s">
        <v>133</v>
      </c>
      <c r="B701" s="53" t="s">
        <v>164</v>
      </c>
      <c r="C701" t="e">
        <f>GetValCell("CC111")</f>
        <v>#NAME?</v>
      </c>
    </row>
    <row r="702" spans="1:3" ht="12.75">
      <c r="A702" s="53" t="s">
        <v>133</v>
      </c>
      <c r="B702" s="53" t="s">
        <v>39</v>
      </c>
      <c r="C702" t="e">
        <f>GetValCell("CQ111")</f>
        <v>#NAME?</v>
      </c>
    </row>
    <row r="703" spans="1:2" ht="12.75">
      <c r="A703" s="49" t="s">
        <v>149</v>
      </c>
      <c r="B703" s="49" t="s">
        <v>259</v>
      </c>
    </row>
    <row r="704" spans="1:2" ht="12.75">
      <c r="A704" s="47" t="s">
        <v>134</v>
      </c>
      <c r="B704" s="47" t="s">
        <v>260</v>
      </c>
    </row>
    <row r="705" spans="1:3" ht="12.75">
      <c r="A705" s="53" t="s">
        <v>139</v>
      </c>
      <c r="B705" s="53" t="s">
        <v>161</v>
      </c>
      <c r="C705" s="55" t="e">
        <f>GetValCellStr("AV112")</f>
        <v>#NAME?</v>
      </c>
    </row>
    <row r="706" spans="1:3" ht="12.75">
      <c r="A706" s="53" t="s">
        <v>133</v>
      </c>
      <c r="B706" s="53" t="s">
        <v>162</v>
      </c>
      <c r="C706" s="15" t="e">
        <f>GetValCell("BA112")</f>
        <v>#NAME?</v>
      </c>
    </row>
    <row r="707" spans="1:3" ht="12.75">
      <c r="A707" s="53" t="s">
        <v>133</v>
      </c>
      <c r="B707" s="53" t="s">
        <v>163</v>
      </c>
      <c r="C707" t="e">
        <f>GetValCell("BO112")</f>
        <v>#NAME?</v>
      </c>
    </row>
    <row r="708" spans="1:3" ht="12.75">
      <c r="A708" s="53" t="s">
        <v>133</v>
      </c>
      <c r="B708" s="53" t="s">
        <v>164</v>
      </c>
      <c r="C708" t="e">
        <f>GetValCell("CC112")</f>
        <v>#NAME?</v>
      </c>
    </row>
    <row r="709" spans="1:3" ht="12.75">
      <c r="A709" s="53" t="s">
        <v>133</v>
      </c>
      <c r="B709" s="53" t="s">
        <v>39</v>
      </c>
      <c r="C709" t="e">
        <f>GetValCell("CQ112")</f>
        <v>#NAME?</v>
      </c>
    </row>
    <row r="710" spans="1:2" ht="12.75">
      <c r="A710" s="49" t="s">
        <v>149</v>
      </c>
      <c r="B710" s="49" t="s">
        <v>260</v>
      </c>
    </row>
    <row r="711" spans="1:2" ht="12.75">
      <c r="A711" s="49" t="s">
        <v>149</v>
      </c>
      <c r="B711" s="49" t="s">
        <v>257</v>
      </c>
    </row>
    <row r="712" spans="1:2" ht="12.75">
      <c r="A712" s="49" t="s">
        <v>149</v>
      </c>
      <c r="B712" s="49" t="s">
        <v>244</v>
      </c>
    </row>
    <row r="713" spans="1:2" ht="12.75">
      <c r="A713" s="47" t="s">
        <v>134</v>
      </c>
      <c r="B713" s="47" t="s">
        <v>261</v>
      </c>
    </row>
    <row r="714" spans="1:2" ht="12.75">
      <c r="A714" s="47" t="s">
        <v>134</v>
      </c>
      <c r="B714" s="47" t="s">
        <v>262</v>
      </c>
    </row>
    <row r="715" spans="1:3" ht="12.75">
      <c r="A715" s="53" t="s">
        <v>139</v>
      </c>
      <c r="B715" s="53" t="s">
        <v>161</v>
      </c>
      <c r="C715" s="55" t="e">
        <f>GetValCellStr("AV116")</f>
        <v>#NAME?</v>
      </c>
    </row>
    <row r="716" spans="1:3" ht="12.75">
      <c r="A716" s="53" t="s">
        <v>133</v>
      </c>
      <c r="B716" s="53" t="s">
        <v>162</v>
      </c>
      <c r="C716" s="15" t="e">
        <f>GetValCell("BA116")</f>
        <v>#NAME?</v>
      </c>
    </row>
    <row r="717" spans="1:3" ht="12.75">
      <c r="A717" s="53" t="s">
        <v>133</v>
      </c>
      <c r="B717" s="53" t="s">
        <v>163</v>
      </c>
      <c r="C717" t="e">
        <f>GetValCell("BO116")</f>
        <v>#NAME?</v>
      </c>
    </row>
    <row r="718" spans="1:3" ht="12.75">
      <c r="A718" s="53" t="s">
        <v>133</v>
      </c>
      <c r="B718" s="53" t="s">
        <v>164</v>
      </c>
      <c r="C718" t="e">
        <f>GetValCell("CC116")</f>
        <v>#NAME?</v>
      </c>
    </row>
    <row r="719" spans="1:3" ht="12.75">
      <c r="A719" s="53" t="s">
        <v>133</v>
      </c>
      <c r="B719" s="53" t="s">
        <v>39</v>
      </c>
      <c r="C719" t="e">
        <f>GetValCell("CQ116")</f>
        <v>#NAME?</v>
      </c>
    </row>
    <row r="720" spans="1:2" ht="12.75">
      <c r="A720" s="49" t="s">
        <v>149</v>
      </c>
      <c r="B720" s="49" t="s">
        <v>262</v>
      </c>
    </row>
    <row r="721" spans="1:2" ht="12.75">
      <c r="A721" s="47" t="s">
        <v>134</v>
      </c>
      <c r="B721" s="47" t="s">
        <v>263</v>
      </c>
    </row>
    <row r="722" spans="1:2" ht="12.75">
      <c r="A722" s="47" t="s">
        <v>134</v>
      </c>
      <c r="B722" s="47" t="s">
        <v>258</v>
      </c>
    </row>
    <row r="723" spans="1:3" ht="12.75">
      <c r="A723" s="53" t="s">
        <v>139</v>
      </c>
      <c r="B723" s="53" t="s">
        <v>161</v>
      </c>
      <c r="C723" s="55" t="e">
        <f>GetValCellStr("AV117")</f>
        <v>#NAME?</v>
      </c>
    </row>
    <row r="724" spans="1:3" ht="12.75">
      <c r="A724" s="53" t="s">
        <v>133</v>
      </c>
      <c r="B724" s="53" t="s">
        <v>162</v>
      </c>
      <c r="C724" s="15" t="e">
        <f>GetValCell("BA117")</f>
        <v>#NAME?</v>
      </c>
    </row>
    <row r="725" spans="1:3" ht="12.75">
      <c r="A725" s="53" t="s">
        <v>133</v>
      </c>
      <c r="B725" s="53" t="s">
        <v>163</v>
      </c>
      <c r="C725" t="e">
        <f>GetValCell("BO117")</f>
        <v>#NAME?</v>
      </c>
    </row>
    <row r="726" spans="1:3" ht="12.75">
      <c r="A726" s="53" t="s">
        <v>133</v>
      </c>
      <c r="B726" s="53" t="s">
        <v>164</v>
      </c>
      <c r="C726" t="e">
        <f>GetValCell("CC117")</f>
        <v>#NAME?</v>
      </c>
    </row>
    <row r="727" spans="1:3" ht="12.75">
      <c r="A727" s="53" t="s">
        <v>133</v>
      </c>
      <c r="B727" s="53" t="s">
        <v>39</v>
      </c>
      <c r="C727" t="e">
        <f>GetValCell("CQ117")</f>
        <v>#NAME?</v>
      </c>
    </row>
    <row r="728" spans="1:2" ht="12.75">
      <c r="A728" s="49" t="s">
        <v>149</v>
      </c>
      <c r="B728" s="49" t="s">
        <v>258</v>
      </c>
    </row>
    <row r="729" spans="1:2" ht="12.75">
      <c r="A729" s="47" t="s">
        <v>134</v>
      </c>
      <c r="B729" s="47" t="s">
        <v>259</v>
      </c>
    </row>
    <row r="730" spans="1:3" ht="12.75">
      <c r="A730" s="53" t="s">
        <v>139</v>
      </c>
      <c r="B730" s="53" t="s">
        <v>161</v>
      </c>
      <c r="C730" s="55" t="e">
        <f>GetValCellStr("AV118")</f>
        <v>#NAME?</v>
      </c>
    </row>
    <row r="731" spans="1:3" ht="12.75">
      <c r="A731" s="53" t="s">
        <v>133</v>
      </c>
      <c r="B731" s="53" t="s">
        <v>162</v>
      </c>
      <c r="C731" s="15" t="e">
        <f>GetValCell("BA118")</f>
        <v>#NAME?</v>
      </c>
    </row>
    <row r="732" spans="1:3" ht="12.75">
      <c r="A732" s="53" t="s">
        <v>133</v>
      </c>
      <c r="B732" s="53" t="s">
        <v>163</v>
      </c>
      <c r="C732" t="e">
        <f>GetValCell("BO118")</f>
        <v>#NAME?</v>
      </c>
    </row>
    <row r="733" spans="1:3" ht="12.75">
      <c r="A733" s="53" t="s">
        <v>133</v>
      </c>
      <c r="B733" s="53" t="s">
        <v>164</v>
      </c>
      <c r="C733" t="e">
        <f>GetValCell("CC118")</f>
        <v>#NAME?</v>
      </c>
    </row>
    <row r="734" spans="1:3" ht="12.75">
      <c r="A734" s="53" t="s">
        <v>133</v>
      </c>
      <c r="B734" s="53" t="s">
        <v>39</v>
      </c>
      <c r="C734" t="e">
        <f>GetValCell("CQ118")</f>
        <v>#NAME?</v>
      </c>
    </row>
    <row r="735" spans="1:2" ht="12.75">
      <c r="A735" s="49" t="s">
        <v>149</v>
      </c>
      <c r="B735" s="49" t="s">
        <v>259</v>
      </c>
    </row>
    <row r="736" spans="1:2" ht="12.75">
      <c r="A736" s="47" t="s">
        <v>134</v>
      </c>
      <c r="B736" s="47" t="s">
        <v>260</v>
      </c>
    </row>
    <row r="737" spans="1:3" ht="12.75">
      <c r="A737" s="53" t="s">
        <v>139</v>
      </c>
      <c r="B737" s="53" t="s">
        <v>161</v>
      </c>
      <c r="C737" s="55" t="e">
        <f>GetValCellStr("AV119")</f>
        <v>#NAME?</v>
      </c>
    </row>
    <row r="738" spans="1:3" ht="12.75">
      <c r="A738" s="53" t="s">
        <v>133</v>
      </c>
      <c r="B738" s="53" t="s">
        <v>162</v>
      </c>
      <c r="C738" s="15" t="e">
        <f>GetValCell("BA119")</f>
        <v>#NAME?</v>
      </c>
    </row>
    <row r="739" spans="1:3" ht="12.75">
      <c r="A739" s="53" t="s">
        <v>133</v>
      </c>
      <c r="B739" s="53" t="s">
        <v>163</v>
      </c>
      <c r="C739" t="e">
        <f>GetValCell("BO119")</f>
        <v>#NAME?</v>
      </c>
    </row>
    <row r="740" spans="1:3" ht="12.75">
      <c r="A740" s="53" t="s">
        <v>133</v>
      </c>
      <c r="B740" s="53" t="s">
        <v>164</v>
      </c>
      <c r="C740" t="e">
        <f>GetValCell("CC119")</f>
        <v>#NAME?</v>
      </c>
    </row>
    <row r="741" spans="1:3" ht="12.75">
      <c r="A741" s="53" t="s">
        <v>133</v>
      </c>
      <c r="B741" s="53" t="s">
        <v>39</v>
      </c>
      <c r="C741" t="e">
        <f>GetValCell("CQ119")</f>
        <v>#NAME?</v>
      </c>
    </row>
    <row r="742" spans="1:2" ht="12.75">
      <c r="A742" s="49" t="s">
        <v>149</v>
      </c>
      <c r="B742" s="49" t="s">
        <v>260</v>
      </c>
    </row>
    <row r="743" spans="1:2" ht="12.75">
      <c r="A743" s="49" t="s">
        <v>149</v>
      </c>
      <c r="B743" s="49" t="s">
        <v>263</v>
      </c>
    </row>
    <row r="744" spans="1:2" ht="12.75">
      <c r="A744" s="47" t="s">
        <v>134</v>
      </c>
      <c r="B744" s="47" t="s">
        <v>264</v>
      </c>
    </row>
    <row r="745" spans="1:2" ht="12.75">
      <c r="A745" s="47" t="s">
        <v>134</v>
      </c>
      <c r="B745" s="47" t="s">
        <v>258</v>
      </c>
    </row>
    <row r="746" spans="1:3" ht="12.75">
      <c r="A746" s="53" t="s">
        <v>139</v>
      </c>
      <c r="B746" s="53" t="s">
        <v>161</v>
      </c>
      <c r="C746" s="55" t="e">
        <f>GetValCellStr("AV120")</f>
        <v>#NAME?</v>
      </c>
    </row>
    <row r="747" spans="1:3" ht="12.75">
      <c r="A747" s="53" t="s">
        <v>133</v>
      </c>
      <c r="B747" s="53" t="s">
        <v>162</v>
      </c>
      <c r="C747" s="15" t="e">
        <f>GetValCell("BA120")</f>
        <v>#NAME?</v>
      </c>
    </row>
    <row r="748" spans="1:3" ht="12.75">
      <c r="A748" s="53" t="s">
        <v>133</v>
      </c>
      <c r="B748" s="53" t="s">
        <v>163</v>
      </c>
      <c r="C748" t="e">
        <f>GetValCell("BO120")</f>
        <v>#NAME?</v>
      </c>
    </row>
    <row r="749" spans="1:3" ht="12.75">
      <c r="A749" s="53" t="s">
        <v>133</v>
      </c>
      <c r="B749" s="53" t="s">
        <v>164</v>
      </c>
      <c r="C749" t="e">
        <f>GetValCell("CC120")</f>
        <v>#NAME?</v>
      </c>
    </row>
    <row r="750" spans="1:3" ht="12.75">
      <c r="A750" s="53" t="s">
        <v>133</v>
      </c>
      <c r="B750" s="53" t="s">
        <v>39</v>
      </c>
      <c r="C750" t="e">
        <f>GetValCell("CQ120")</f>
        <v>#NAME?</v>
      </c>
    </row>
    <row r="751" spans="1:2" ht="12.75">
      <c r="A751" s="49" t="s">
        <v>149</v>
      </c>
      <c r="B751" s="49" t="s">
        <v>258</v>
      </c>
    </row>
    <row r="752" spans="1:2" ht="12.75">
      <c r="A752" s="47" t="s">
        <v>134</v>
      </c>
      <c r="B752" s="47" t="s">
        <v>259</v>
      </c>
    </row>
    <row r="753" spans="1:3" ht="12.75">
      <c r="A753" s="53" t="s">
        <v>139</v>
      </c>
      <c r="B753" s="53" t="s">
        <v>161</v>
      </c>
      <c r="C753" s="55" t="e">
        <f>GetValCellStr("AV121")</f>
        <v>#NAME?</v>
      </c>
    </row>
    <row r="754" spans="1:3" ht="12.75">
      <c r="A754" s="53" t="s">
        <v>133</v>
      </c>
      <c r="B754" s="53" t="s">
        <v>162</v>
      </c>
      <c r="C754" s="15" t="e">
        <f>GetValCell("BA121")</f>
        <v>#NAME?</v>
      </c>
    </row>
    <row r="755" spans="1:3" ht="12.75">
      <c r="A755" s="53" t="s">
        <v>133</v>
      </c>
      <c r="B755" s="53" t="s">
        <v>163</v>
      </c>
      <c r="C755" t="e">
        <f>GetValCell("BO121")</f>
        <v>#NAME?</v>
      </c>
    </row>
    <row r="756" spans="1:3" ht="12.75">
      <c r="A756" s="53" t="s">
        <v>133</v>
      </c>
      <c r="B756" s="53" t="s">
        <v>164</v>
      </c>
      <c r="C756" t="e">
        <f>GetValCell("CC121")</f>
        <v>#NAME?</v>
      </c>
    </row>
    <row r="757" spans="1:3" ht="12.75">
      <c r="A757" s="53" t="s">
        <v>133</v>
      </c>
      <c r="B757" s="53" t="s">
        <v>39</v>
      </c>
      <c r="C757" t="e">
        <f>GetValCell("CQ121")</f>
        <v>#NAME?</v>
      </c>
    </row>
    <row r="758" spans="1:2" ht="12.75">
      <c r="A758" s="49" t="s">
        <v>149</v>
      </c>
      <c r="B758" s="49" t="s">
        <v>259</v>
      </c>
    </row>
    <row r="759" spans="1:2" ht="12.75">
      <c r="A759" s="47" t="s">
        <v>134</v>
      </c>
      <c r="B759" s="47" t="s">
        <v>260</v>
      </c>
    </row>
    <row r="760" spans="1:3" ht="12.75">
      <c r="A760" s="53" t="s">
        <v>139</v>
      </c>
      <c r="B760" s="53" t="s">
        <v>161</v>
      </c>
      <c r="C760" s="55" t="e">
        <f>GetValCellStr("AV122")</f>
        <v>#NAME?</v>
      </c>
    </row>
    <row r="761" spans="1:3" ht="12.75">
      <c r="A761" s="53" t="s">
        <v>133</v>
      </c>
      <c r="B761" s="53" t="s">
        <v>162</v>
      </c>
      <c r="C761" s="15" t="e">
        <f>GetValCell("BA122")</f>
        <v>#NAME?</v>
      </c>
    </row>
    <row r="762" spans="1:3" ht="12.75">
      <c r="A762" s="53" t="s">
        <v>133</v>
      </c>
      <c r="B762" s="53" t="s">
        <v>163</v>
      </c>
      <c r="C762" t="e">
        <f>GetValCell("BO122")</f>
        <v>#NAME?</v>
      </c>
    </row>
    <row r="763" spans="1:3" ht="12.75">
      <c r="A763" s="53" t="s">
        <v>133</v>
      </c>
      <c r="B763" s="53" t="s">
        <v>164</v>
      </c>
      <c r="C763" t="e">
        <f>GetValCell("CC122")</f>
        <v>#NAME?</v>
      </c>
    </row>
    <row r="764" spans="1:3" ht="12.75">
      <c r="A764" s="53" t="s">
        <v>133</v>
      </c>
      <c r="B764" s="53" t="s">
        <v>39</v>
      </c>
      <c r="C764" t="e">
        <f>GetValCell("CQ122")</f>
        <v>#NAME?</v>
      </c>
    </row>
    <row r="765" spans="1:2" ht="12.75">
      <c r="A765" s="49" t="s">
        <v>149</v>
      </c>
      <c r="B765" s="49" t="s">
        <v>260</v>
      </c>
    </row>
    <row r="766" spans="1:2" ht="12.75">
      <c r="A766" s="49" t="s">
        <v>149</v>
      </c>
      <c r="B766" s="49" t="s">
        <v>264</v>
      </c>
    </row>
    <row r="767" spans="1:2" ht="12.75">
      <c r="A767" s="47" t="s">
        <v>134</v>
      </c>
      <c r="B767" s="47" t="s">
        <v>265</v>
      </c>
    </row>
    <row r="768" spans="1:2" ht="12.75">
      <c r="A768" s="47" t="s">
        <v>134</v>
      </c>
      <c r="B768" s="47" t="s">
        <v>258</v>
      </c>
    </row>
    <row r="769" spans="1:3" ht="12.75">
      <c r="A769" s="53" t="s">
        <v>139</v>
      </c>
      <c r="B769" s="53" t="s">
        <v>161</v>
      </c>
      <c r="C769" s="55" t="e">
        <f>GetValCellStr("AV123")</f>
        <v>#NAME?</v>
      </c>
    </row>
    <row r="770" spans="1:3" ht="12.75">
      <c r="A770" s="53" t="s">
        <v>133</v>
      </c>
      <c r="B770" s="53" t="s">
        <v>162</v>
      </c>
      <c r="C770" s="15" t="e">
        <f>GetValCell("BA123")</f>
        <v>#NAME?</v>
      </c>
    </row>
    <row r="771" spans="1:3" ht="12.75">
      <c r="A771" s="53" t="s">
        <v>133</v>
      </c>
      <c r="B771" s="53" t="s">
        <v>163</v>
      </c>
      <c r="C771" t="e">
        <f>GetValCell("BO123")</f>
        <v>#NAME?</v>
      </c>
    </row>
    <row r="772" spans="1:3" ht="12.75">
      <c r="A772" s="53" t="s">
        <v>133</v>
      </c>
      <c r="B772" s="53" t="s">
        <v>164</v>
      </c>
      <c r="C772" t="e">
        <f>GetValCell("CC123")</f>
        <v>#NAME?</v>
      </c>
    </row>
    <row r="773" spans="1:3" ht="12.75">
      <c r="A773" s="53" t="s">
        <v>133</v>
      </c>
      <c r="B773" s="53" t="s">
        <v>39</v>
      </c>
      <c r="C773" t="e">
        <f>GetValCell("CQ123")</f>
        <v>#NAME?</v>
      </c>
    </row>
    <row r="774" spans="1:2" ht="12.75">
      <c r="A774" s="49" t="s">
        <v>149</v>
      </c>
      <c r="B774" s="49" t="s">
        <v>258</v>
      </c>
    </row>
    <row r="775" spans="1:2" ht="12.75">
      <c r="A775" s="47" t="s">
        <v>134</v>
      </c>
      <c r="B775" s="47" t="s">
        <v>259</v>
      </c>
    </row>
    <row r="776" spans="1:3" ht="12.75">
      <c r="A776" s="53" t="s">
        <v>139</v>
      </c>
      <c r="B776" s="53" t="s">
        <v>161</v>
      </c>
      <c r="C776" s="55" t="e">
        <f>GetValCellStr("AV124")</f>
        <v>#NAME?</v>
      </c>
    </row>
    <row r="777" spans="1:3" ht="12.75">
      <c r="A777" s="53" t="s">
        <v>133</v>
      </c>
      <c r="B777" s="53" t="s">
        <v>162</v>
      </c>
      <c r="C777" s="15" t="e">
        <f>GetValCell("BA124")</f>
        <v>#NAME?</v>
      </c>
    </row>
    <row r="778" spans="1:3" ht="12.75">
      <c r="A778" s="53" t="s">
        <v>133</v>
      </c>
      <c r="B778" s="53" t="s">
        <v>163</v>
      </c>
      <c r="C778" t="e">
        <f>GetValCell("BO124")</f>
        <v>#NAME?</v>
      </c>
    </row>
    <row r="779" spans="1:3" ht="12.75">
      <c r="A779" s="53" t="s">
        <v>133</v>
      </c>
      <c r="B779" s="53" t="s">
        <v>164</v>
      </c>
      <c r="C779" t="e">
        <f>GetValCell("CC124")</f>
        <v>#NAME?</v>
      </c>
    </row>
    <row r="780" spans="1:3" ht="12.75">
      <c r="A780" s="53" t="s">
        <v>133</v>
      </c>
      <c r="B780" s="53" t="s">
        <v>39</v>
      </c>
      <c r="C780" t="e">
        <f>GetValCell("CQ124")</f>
        <v>#NAME?</v>
      </c>
    </row>
    <row r="781" spans="1:2" ht="12.75">
      <c r="A781" s="49" t="s">
        <v>149</v>
      </c>
      <c r="B781" s="49" t="s">
        <v>259</v>
      </c>
    </row>
    <row r="782" spans="1:2" ht="12.75">
      <c r="A782" s="47" t="s">
        <v>134</v>
      </c>
      <c r="B782" s="47" t="s">
        <v>260</v>
      </c>
    </row>
    <row r="783" spans="1:3" ht="12.75">
      <c r="A783" s="53" t="s">
        <v>139</v>
      </c>
      <c r="B783" s="53" t="s">
        <v>161</v>
      </c>
      <c r="C783" s="55" t="e">
        <f>GetValCellStr("AV125")</f>
        <v>#NAME?</v>
      </c>
    </row>
    <row r="784" spans="1:3" ht="12.75">
      <c r="A784" s="53" t="s">
        <v>133</v>
      </c>
      <c r="B784" s="53" t="s">
        <v>162</v>
      </c>
      <c r="C784" s="15" t="e">
        <f>GetValCell("BA125")</f>
        <v>#NAME?</v>
      </c>
    </row>
    <row r="785" spans="1:3" ht="12.75">
      <c r="A785" s="53" t="s">
        <v>133</v>
      </c>
      <c r="B785" s="53" t="s">
        <v>163</v>
      </c>
      <c r="C785" t="e">
        <f>GetValCell("BO125")</f>
        <v>#NAME?</v>
      </c>
    </row>
    <row r="786" spans="1:3" ht="12.75">
      <c r="A786" s="53" t="s">
        <v>133</v>
      </c>
      <c r="B786" s="53" t="s">
        <v>164</v>
      </c>
      <c r="C786" t="e">
        <f>GetValCell("CC125")</f>
        <v>#NAME?</v>
      </c>
    </row>
    <row r="787" spans="1:3" ht="12.75">
      <c r="A787" s="53" t="s">
        <v>133</v>
      </c>
      <c r="B787" s="53" t="s">
        <v>39</v>
      </c>
      <c r="C787" t="e">
        <f>GetValCell("CQ125")</f>
        <v>#NAME?</v>
      </c>
    </row>
    <row r="788" spans="1:2" ht="12.75">
      <c r="A788" s="49" t="s">
        <v>149</v>
      </c>
      <c r="B788" s="49" t="s">
        <v>260</v>
      </c>
    </row>
    <row r="789" spans="1:2" ht="12.75">
      <c r="A789" s="49" t="s">
        <v>149</v>
      </c>
      <c r="B789" s="49" t="s">
        <v>265</v>
      </c>
    </row>
    <row r="790" spans="1:2" ht="12.75">
      <c r="A790" s="49" t="s">
        <v>149</v>
      </c>
      <c r="B790" s="49" t="s">
        <v>261</v>
      </c>
    </row>
    <row r="791" spans="1:2" ht="12.75">
      <c r="A791" s="49" t="s">
        <v>149</v>
      </c>
      <c r="B791" s="49" t="s">
        <v>242</v>
      </c>
    </row>
    <row r="792" spans="1:2" ht="12.75">
      <c r="A792" s="49" t="s">
        <v>149</v>
      </c>
      <c r="B792" s="49" t="s">
        <v>225</v>
      </c>
    </row>
    <row r="793" spans="1:2" ht="12.75">
      <c r="A793" s="49" t="s">
        <v>149</v>
      </c>
      <c r="B793" s="49" t="s">
        <v>158</v>
      </c>
    </row>
    <row r="794" spans="1:2" ht="12.75">
      <c r="A794" s="49" t="s">
        <v>149</v>
      </c>
      <c r="B794" s="49" t="s">
        <v>135</v>
      </c>
    </row>
    <row r="795" spans="1:2" ht="12.75">
      <c r="A795" s="49" t="s">
        <v>149</v>
      </c>
      <c r="B795" s="49" t="s">
        <v>132</v>
      </c>
    </row>
    <row r="796" spans="1:2" ht="12.75">
      <c r="A796" s="49" t="s">
        <v>266</v>
      </c>
      <c r="B796" s="54" t="s">
        <v>267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20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F1%E2%EE%E4%ED%FB%E5+%EE%F2%F7%E5%F2%FB&lt;/q&gt;&lt;s&gt;18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23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21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22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19&lt;/s&gt;&lt;l&gt;0&lt;/l&gt;&lt;u&gt;&lt;/u&gt;&lt;a&gt;&lt;/a&gt;&lt;b&gt;&lt;/b&gt;&lt;m&gt;&lt;/m&gt;&lt;r&gt;0&lt;/r&gt;&lt;x&gt;&lt;/x&gt;&lt;y&gt;&lt;/y&gt;&lt;z&gt;SBL_FORM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DEN_FIN_TO&lt;/n&gt;&lt;t&gt;0&lt;/t&gt;&lt;q&gt;%C8%E4%E5%ED%F2%E8%F4%E8%EA%E0%F2%EE%F0+%EA%EE%ED%E5%F7%ED%EE%E3%EE+%EF%EE%EB%F3%F7%E0%F2%E5%EB%FF&lt;/q&gt;&lt;s&gt;17&lt;/s&gt;&lt;l&gt;0&lt;/l&gt;&lt;u&gt;&lt;/u&gt;&lt;a&gt;&lt;/a&gt;&lt;b&gt;&lt;/b&gt;&lt;m&gt;&lt;/m&gt;&lt;r&gt;0&lt;/r&gt;&lt;x&gt;&lt;/x&gt;&lt;y&gt;&lt;/y&gt;&lt;z&gt;SIDEN_FIN_TO&lt;/z&gt;&lt;/i&gt;&lt;i&gt;&lt;n&gt;SIDEN_TO&lt;/n&gt;&lt;t&gt;0&lt;/t&gt;&lt;q&gt;%C8%E4%E5%ED%F2%E8%F4%E8%EA%E0%F2%EE%F0+%EF%EE%EB%F3%F7%E0%F2%E5%EB%FF&lt;/q&gt;&lt;s&gt;16&lt;/s&gt;&lt;l&gt;0&lt;/l&gt;&lt;u&gt;&lt;/u&gt;&lt;a&gt;&lt;/a&gt;&lt;b&gt;&lt;/b&gt;&lt;m&gt;&lt;/m&gt;&lt;r&gt;0&lt;/r&gt;&lt;x&gt;&lt;/x&gt;&lt;y&gt;&lt;/y&gt;&lt;z&gt;SIDEN_TO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E%EA%E0%E7%E0%ED%E8%FE+%F3%F1%EB%F3%E3+(%F0%E0%E1%EE%F2)&lt;/q&gt;&lt;s&gt;10&lt;/s&gt;&lt;l&gt;0&lt;/l&gt;&lt;u&gt;&lt;/u&gt;&lt;a&gt;&lt;/a&gt;&lt;b&gt;&lt;/b&gt;&lt;m&gt;&lt;/m&gt;&lt;r&gt;0&lt;/r&gt;&lt;x&gt;&lt;/x&gt;&lt;y&gt;&lt;/y&gt;&lt;z&gt;SOUT_SYMB&lt;/z&gt;&lt;DEFAULT&gt;2;4;7&lt;/DEFAULT&gt;&lt;/i&gt;&lt;i&gt;&lt;n&gt;SPATH_FOLDER&lt;/n&gt;&lt;t&gt;0&lt;/t&gt;&lt;q&gt;%CF%E0%EF%EA%E0+%E2%FB%E3%F0%F3%E7%EA%E8&lt;/q&gt;&lt;s&gt;15&lt;/s&gt;&lt;l&gt;0&lt;/l&gt;&lt;u&gt;&lt;/u&gt;&lt;a&gt;&lt;/a&gt;&lt;b&gt;&lt;/b&gt;&lt;m&gt;&lt;/m&gt;&lt;r&gt;0&lt;/r&gt;&lt;x&gt;&lt;/x&gt;&lt;y&gt;&lt;/y&gt;&lt;z&gt;SPATH_FOLDER&lt;/z&gt;&lt;/i&gt;&lt;i&gt;&lt;n&gt;STIME_SYMB&lt;/n&gt;&lt;t&gt;0&lt;/t&gt;&lt;q&gt;%D1%F0%E5%E4%F1%F2%E2%E0+%E2%EE+%E2%F0%E5%EC%E5%ED%ED%EE%EC+%F0%E0%F1%EF%EE%F0%FF%E6%E5%ED%E8%E8&lt;/q&gt;&lt;s&gt;11&lt;/s&gt;&lt;l&gt;0&lt;/l&gt;&lt;u&gt;&lt;/u&gt;&lt;a&gt;&lt;/a&gt;&lt;b&gt;&lt;/b&gt;&lt;m&gt;&lt;/m&gt;&lt;r&gt;0&lt;/r&gt;&lt;x&gt;&lt;/x&gt;&lt;y&gt;&lt;/y&gt;&lt;z&gt;STIME_SYMB&lt;/z&gt;&lt;DEFAULT&gt;3&lt;/DEFAULT&gt;&lt;/i&gt;&lt;SP_CODE&gt;PR_FORM_0503721_172_2014&lt;/SP_CODE&gt;&lt;/p&gt;</dc:description>
  <cp:lastModifiedBy>1</cp:lastModifiedBy>
  <cp:lastPrinted>2011-09-15T11:11:02Z</cp:lastPrinted>
  <dcterms:created xsi:type="dcterms:W3CDTF">2011-07-05T09:38:46Z</dcterms:created>
  <dcterms:modified xsi:type="dcterms:W3CDTF">2015-03-23T17:20:49Z</dcterms:modified>
  <cp:category/>
  <cp:version/>
  <cp:contentType/>
  <cp:contentStatus/>
</cp:coreProperties>
</file>